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xThompson\Downloads\"/>
    </mc:Choice>
  </mc:AlternateContent>
  <xr:revisionPtr revIDLastSave="0" documentId="8_{F9B875BA-0C94-4670-BA23-7CB9777CAB21}" xr6:coauthVersionLast="47" xr6:coauthVersionMax="47" xr10:uidLastSave="{00000000-0000-0000-0000-000000000000}"/>
  <bookViews>
    <workbookView xWindow="780" yWindow="780" windowWidth="21600" windowHeight="11190" firstSheet="4" activeTab="4" xr2:uid="{00000000-000D-0000-FFFF-FFFF00000000}"/>
  </bookViews>
  <sheets>
    <sheet name="Dashboard" sheetId="1" r:id="rId1"/>
    <sheet name="Instructions" sheetId="2" r:id="rId2"/>
    <sheet name="Sources" sheetId="3" r:id="rId3"/>
    <sheet name="CoC Threshold" sheetId="4" r:id="rId4"/>
    <sheet name="TH Scoring" sheetId="5" r:id="rId5"/>
    <sheet name="PSH Scoring" sheetId="6" r:id="rId6"/>
    <sheet name="SSO Scoring" sheetId="7" r:id="rId7"/>
    <sheet name="Joint TH-RRH Scoring" sheetId="8" r:id="rId8"/>
    <sheet name="DV Scoring" sheetId="9" r:id="rId9"/>
    <sheet name="Renewal Scoring" sheetId="10" r:id="rId10"/>
    <sheet name="New &amp; Expansion Scoring" sheetId="11" r:id="rId11"/>
    <sheet name="Consensus Scoring" sheetId="12" r:id="rId12"/>
    <sheet name="Priority Ranking" sheetId="13" r:id="rId13"/>
    <sheet name="Board Summary" sheetId="14" r:id="rId14"/>
    <sheet name="Definitions" sheetId="15" r:id="rId15"/>
    <sheet name="Lists" sheetId="16" r:id="rId16"/>
    <sheet name="Combined Verbiage" sheetId="17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4" l="1"/>
  <c r="B4" i="14"/>
  <c r="H44" i="13"/>
  <c r="A44" i="13"/>
  <c r="H43" i="13"/>
  <c r="G43" i="13"/>
  <c r="A43" i="13"/>
  <c r="H42" i="13"/>
  <c r="G42" i="13" s="1"/>
  <c r="A42" i="13"/>
  <c r="H41" i="13"/>
  <c r="A41" i="13"/>
  <c r="H40" i="13"/>
  <c r="I40" i="13" s="1"/>
  <c r="G40" i="13"/>
  <c r="A40" i="13"/>
  <c r="H39" i="13"/>
  <c r="A39" i="13"/>
  <c r="H38" i="13"/>
  <c r="J38" i="13" s="1"/>
  <c r="G38" i="13"/>
  <c r="A38" i="13"/>
  <c r="H37" i="13"/>
  <c r="A37" i="13"/>
  <c r="H36" i="13"/>
  <c r="A36" i="13"/>
  <c r="H35" i="13"/>
  <c r="J35" i="13" s="1"/>
  <c r="G35" i="13"/>
  <c r="A35" i="13"/>
  <c r="H34" i="13"/>
  <c r="A34" i="13"/>
  <c r="H33" i="13"/>
  <c r="J33" i="13" s="1"/>
  <c r="G33" i="13"/>
  <c r="A33" i="13"/>
  <c r="H32" i="13"/>
  <c r="A32" i="13"/>
  <c r="J31" i="13"/>
  <c r="H31" i="13"/>
  <c r="I31" i="13" s="1"/>
  <c r="G31" i="13"/>
  <c r="A31" i="13"/>
  <c r="H30" i="13"/>
  <c r="J30" i="13" s="1"/>
  <c r="A30" i="13"/>
  <c r="H29" i="13"/>
  <c r="A29" i="13"/>
  <c r="H28" i="13"/>
  <c r="I28" i="13" s="1"/>
  <c r="G28" i="13"/>
  <c r="A28" i="13"/>
  <c r="H27" i="13"/>
  <c r="A27" i="13"/>
  <c r="H26" i="13"/>
  <c r="A26" i="13"/>
  <c r="H25" i="13"/>
  <c r="A25" i="13"/>
  <c r="H24" i="13"/>
  <c r="A24" i="13"/>
  <c r="H23" i="13"/>
  <c r="A23" i="13"/>
  <c r="H22" i="13"/>
  <c r="A22" i="13"/>
  <c r="H21" i="13"/>
  <c r="J21" i="13" s="1"/>
  <c r="G21" i="13"/>
  <c r="A21" i="13"/>
  <c r="H20" i="13"/>
  <c r="A20" i="13"/>
  <c r="H19" i="13"/>
  <c r="G19" i="13"/>
  <c r="A19" i="13"/>
  <c r="H18" i="13"/>
  <c r="G18" i="13" s="1"/>
  <c r="A18" i="13"/>
  <c r="J17" i="13"/>
  <c r="I17" i="13"/>
  <c r="H17" i="13"/>
  <c r="G17" i="13" s="1"/>
  <c r="A17" i="13"/>
  <c r="H16" i="13"/>
  <c r="I16" i="13" s="1"/>
  <c r="G16" i="13"/>
  <c r="A16" i="13"/>
  <c r="H15" i="13"/>
  <c r="A15" i="13"/>
  <c r="H14" i="13"/>
  <c r="J14" i="13" s="1"/>
  <c r="G14" i="13"/>
  <c r="A14" i="13"/>
  <c r="H13" i="13"/>
  <c r="A13" i="13"/>
  <c r="H12" i="13"/>
  <c r="A12" i="13"/>
  <c r="H11" i="13"/>
  <c r="J11" i="13" s="1"/>
  <c r="G11" i="13"/>
  <c r="A11" i="13"/>
  <c r="H10" i="13"/>
  <c r="A10" i="13"/>
  <c r="H9" i="13"/>
  <c r="A9" i="13"/>
  <c r="H8" i="13"/>
  <c r="A8" i="13"/>
  <c r="H7" i="13"/>
  <c r="G7" i="13"/>
  <c r="A7" i="13"/>
  <c r="H6" i="13"/>
  <c r="J6" i="13" s="1"/>
  <c r="A6" i="13"/>
  <c r="H5" i="13"/>
  <c r="A5" i="13"/>
  <c r="J34" i="12"/>
  <c r="G34" i="12"/>
  <c r="J33" i="12"/>
  <c r="G33" i="12"/>
  <c r="J32" i="12"/>
  <c r="G32" i="12"/>
  <c r="J31" i="12"/>
  <c r="G31" i="12"/>
  <c r="J30" i="12"/>
  <c r="G30" i="12"/>
  <c r="J29" i="12"/>
  <c r="G29" i="12"/>
  <c r="J28" i="12"/>
  <c r="G28" i="12"/>
  <c r="J27" i="12"/>
  <c r="G27" i="12"/>
  <c r="J26" i="12"/>
  <c r="G26" i="12"/>
  <c r="J25" i="12"/>
  <c r="G25" i="12"/>
  <c r="J24" i="12"/>
  <c r="G24" i="12"/>
  <c r="J23" i="12"/>
  <c r="G23" i="12"/>
  <c r="J22" i="12"/>
  <c r="G22" i="12"/>
  <c r="J21" i="12"/>
  <c r="G21" i="12"/>
  <c r="J20" i="12"/>
  <c r="G20" i="12"/>
  <c r="J19" i="12"/>
  <c r="G19" i="12"/>
  <c r="J18" i="12"/>
  <c r="G18" i="12"/>
  <c r="J17" i="12"/>
  <c r="G17" i="12"/>
  <c r="J16" i="12"/>
  <c r="G16" i="12"/>
  <c r="J15" i="12"/>
  <c r="G15" i="12"/>
  <c r="J14" i="12"/>
  <c r="G14" i="12"/>
  <c r="J13" i="12"/>
  <c r="G13" i="12"/>
  <c r="J12" i="12"/>
  <c r="G12" i="12"/>
  <c r="J11" i="12"/>
  <c r="G11" i="12"/>
  <c r="J10" i="12"/>
  <c r="G10" i="12"/>
  <c r="J9" i="12"/>
  <c r="G9" i="12"/>
  <c r="J8" i="12"/>
  <c r="G8" i="12"/>
  <c r="J7" i="12"/>
  <c r="G7" i="12"/>
  <c r="J6" i="12"/>
  <c r="G6" i="12"/>
  <c r="J5" i="12"/>
  <c r="G5" i="12"/>
  <c r="D14" i="11"/>
  <c r="C15" i="11" s="1"/>
  <c r="D13" i="10"/>
  <c r="C14" i="10" s="1"/>
  <c r="D14" i="9"/>
  <c r="C15" i="9" s="1"/>
  <c r="D14" i="8"/>
  <c r="C15" i="8" s="1"/>
  <c r="D14" i="7"/>
  <c r="C15" i="7" s="1"/>
  <c r="D14" i="6"/>
  <c r="C15" i="6" s="1"/>
  <c r="D15" i="5"/>
  <c r="C16" i="5" s="1"/>
  <c r="G24" i="1"/>
  <c r="I24" i="1" s="1"/>
  <c r="K24" i="1" s="1"/>
  <c r="G23" i="1"/>
  <c r="G22" i="1"/>
  <c r="I22" i="1" s="1"/>
  <c r="K22" i="1" s="1"/>
  <c r="G21" i="1"/>
  <c r="I21" i="1" s="1"/>
  <c r="K21" i="1" s="1"/>
  <c r="G20" i="1"/>
  <c r="G19" i="1"/>
  <c r="I19" i="1" s="1"/>
  <c r="K19" i="1" s="1"/>
  <c r="G18" i="1"/>
  <c r="H18" i="1" s="1"/>
  <c r="G17" i="1"/>
  <c r="G16" i="1"/>
  <c r="I16" i="1" s="1"/>
  <c r="K16" i="1" s="1"/>
  <c r="G15" i="1"/>
  <c r="I15" i="1" s="1"/>
  <c r="K15" i="1" s="1"/>
  <c r="G44" i="13" l="1"/>
  <c r="J44" i="13"/>
  <c r="I44" i="13"/>
  <c r="J43" i="13"/>
  <c r="I43" i="13"/>
  <c r="G41" i="13"/>
  <c r="I41" i="13"/>
  <c r="J41" i="13"/>
  <c r="G39" i="13"/>
  <c r="J39" i="13"/>
  <c r="I39" i="13"/>
  <c r="G37" i="13"/>
  <c r="J37" i="13"/>
  <c r="I37" i="13"/>
  <c r="G36" i="13"/>
  <c r="J36" i="13"/>
  <c r="G34" i="13"/>
  <c r="J34" i="13"/>
  <c r="I34" i="13"/>
  <c r="G32" i="13"/>
  <c r="J32" i="13"/>
  <c r="I32" i="13"/>
  <c r="G29" i="13"/>
  <c r="J29" i="13"/>
  <c r="I29" i="13"/>
  <c r="G27" i="13"/>
  <c r="J27" i="13"/>
  <c r="I27" i="13"/>
  <c r="J26" i="13"/>
  <c r="G26" i="13"/>
  <c r="G25" i="13"/>
  <c r="I25" i="13"/>
  <c r="G24" i="13"/>
  <c r="J24" i="13"/>
  <c r="I24" i="13"/>
  <c r="J23" i="13"/>
  <c r="G23" i="13"/>
  <c r="G22" i="13"/>
  <c r="J22" i="13"/>
  <c r="I22" i="13"/>
  <c r="G20" i="13"/>
  <c r="J20" i="13"/>
  <c r="I20" i="13"/>
  <c r="J19" i="13"/>
  <c r="I19" i="13"/>
  <c r="G15" i="13"/>
  <c r="J15" i="13"/>
  <c r="I15" i="13"/>
  <c r="J13" i="13"/>
  <c r="I13" i="13"/>
  <c r="G12" i="13"/>
  <c r="J12" i="13"/>
  <c r="I12" i="13"/>
  <c r="G10" i="13"/>
  <c r="I10" i="13"/>
  <c r="J10" i="13"/>
  <c r="J9" i="13"/>
  <c r="G9" i="13"/>
  <c r="G8" i="13"/>
  <c r="J8" i="13"/>
  <c r="I8" i="13"/>
  <c r="J7" i="13"/>
  <c r="I7" i="13"/>
  <c r="G5" i="13"/>
  <c r="J5" i="13"/>
  <c r="I5" i="13"/>
  <c r="I23" i="1"/>
  <c r="K23" i="1" s="1"/>
  <c r="H23" i="1"/>
  <c r="I20" i="1"/>
  <c r="K20" i="1" s="1"/>
  <c r="H20" i="1"/>
  <c r="I17" i="1"/>
  <c r="K17" i="1" s="1"/>
  <c r="H17" i="1"/>
  <c r="I36" i="13"/>
  <c r="H21" i="1"/>
  <c r="I18" i="1"/>
  <c r="K18" i="1" s="1"/>
  <c r="I6" i="13"/>
  <c r="J25" i="13"/>
  <c r="I42" i="13"/>
  <c r="J18" i="13"/>
  <c r="I35" i="13"/>
  <c r="J42" i="13"/>
  <c r="H15" i="1"/>
  <c r="I18" i="13"/>
  <c r="G13" i="13"/>
  <c r="G6" i="13"/>
  <c r="G30" i="13"/>
  <c r="H24" i="1"/>
  <c r="I30" i="13"/>
  <c r="I11" i="13"/>
  <c r="I23" i="13"/>
  <c r="I9" i="13"/>
  <c r="J16" i="13"/>
  <c r="B7" i="14" s="1"/>
  <c r="I21" i="13"/>
  <c r="J28" i="13"/>
  <c r="I33" i="13"/>
  <c r="J40" i="13"/>
  <c r="H16" i="1"/>
  <c r="H22" i="1"/>
  <c r="I14" i="13"/>
  <c r="I26" i="13"/>
  <c r="I38" i="13"/>
  <c r="H19" i="1"/>
  <c r="B9" i="14" l="1"/>
  <c r="B5" i="14"/>
  <c r="B6" i="14"/>
</calcChain>
</file>

<file path=xl/sharedStrings.xml><?xml version="1.0" encoding="utf-8"?>
<sst xmlns="http://schemas.openxmlformats.org/spreadsheetml/2006/main" count="770" uniqueCount="504">
  <si>
    <t>FY 2026 CoC Local Competition Scoring Tool - Version 5</t>
  </si>
  <si>
    <t>Combined Version 4 workbook + uploaded 2026 NOFO score sheet template verbiage</t>
  </si>
  <si>
    <t>Workbook Priorities</t>
  </si>
  <si>
    <t>Status / Notes</t>
  </si>
  <si>
    <t>Column1</t>
  </si>
  <si>
    <t>Column2</t>
  </si>
  <si>
    <t>Column3</t>
  </si>
  <si>
    <t>Sheets to Use</t>
  </si>
  <si>
    <t>Column4</t>
  </si>
  <si>
    <t>Column5</t>
  </si>
  <si>
    <t>Column6</t>
  </si>
  <si>
    <t>Column7</t>
  </si>
  <si>
    <t>Column8</t>
  </si>
  <si>
    <t>Transitional Housing</t>
  </si>
  <si>
    <t>Weighted toward permanent housing exits, recovery outcomes, mental health supports, employment and earned income.</t>
  </si>
  <si>
    <t>CoC Threshold</t>
  </si>
  <si>
    <t>Recovery Programs</t>
  </si>
  <si>
    <t>Recovery programming, treatment engagement, relapse prevention, accountability, and successful completion are elevated.</t>
  </si>
  <si>
    <t>TH Scoring</t>
  </si>
  <si>
    <t>Mental Health</t>
  </si>
  <si>
    <t>Behavioral health service access, counseling/therapy connections, and service coordination are built into scoring.</t>
  </si>
  <si>
    <t>PSH Scoring</t>
  </si>
  <si>
    <t>Employment &amp; Earned Income</t>
  </si>
  <si>
    <t>Income growth, job readiness, employment placement, and work income gains receive high weight.</t>
  </si>
  <si>
    <t>SSO Scoring</t>
  </si>
  <si>
    <t>Low Barrier Practices</t>
  </si>
  <si>
    <t>Housing First terminology removed; low barrier practices retained.</t>
  </si>
  <si>
    <t>Combined Verbiage</t>
  </si>
  <si>
    <t>No DEI Scoring</t>
  </si>
  <si>
    <t>DEI/equity scoring factors from the template are intentionally excluded.</t>
  </si>
  <si>
    <t>Priority Ranking</t>
  </si>
  <si>
    <t>Version 4 User Instructions</t>
  </si>
  <si>
    <t>Local CoC scoring workbook excluding DEI-related scoring and excluding the term Housing First.</t>
  </si>
  <si>
    <t>Step</t>
  </si>
  <si>
    <t>Action</t>
  </si>
  <si>
    <t>1</t>
  </si>
  <si>
    <t>Complete the CoC Threshold tab first. A project should not be scored if it fails required threshold requirements.</t>
  </si>
  <si>
    <t>2</t>
  </si>
  <si>
    <t>Use the project-specific scoring tab that best matches the application type: TH, PSH, SSO, Joint TH-RRH, DV, Renewal, or New &amp; Expansion.</t>
  </si>
  <si>
    <t>3</t>
  </si>
  <si>
    <t>Enter reviewer scores only in the Score column. The workbook automatically totals scores and generates recommendations.</t>
  </si>
  <si>
    <t>4</t>
  </si>
  <si>
    <t>Use Consensus Scoring when multiple reviewers score the same project.</t>
  </si>
  <si>
    <t>5</t>
  </si>
  <si>
    <t>Use Priority Ranking to rank all projects and develop Tier 1/Tier 2 or reallocation recommendations.</t>
  </si>
  <si>
    <t>6</t>
  </si>
  <si>
    <t>Use Board Summary for a printable summary of the local competition results.</t>
  </si>
  <si>
    <t>Important</t>
  </si>
  <si>
    <t>This workbook intentionally removes DEI-related scoring and uses the phrase Low Barrier Practices.</t>
  </si>
  <si>
    <t>Source</t>
  </si>
  <si>
    <t>Location/URL</t>
  </si>
  <si>
    <t>Used For</t>
  </si>
  <si>
    <t>Notes</t>
  </si>
  <si>
    <t>Uploaded 2026 NOFO score sheet template</t>
  </si>
  <si>
    <t>2026 NOFO score sheet template(1).xlsx</t>
  </si>
  <si>
    <t>Threshold requirements and local scoring verbiage</t>
  </si>
  <si>
    <t>Combined into Version 5.</t>
  </si>
  <si>
    <t>Version 4 workbook</t>
  </si>
  <si>
    <t>FY2026_CoC_Scoring_Tool_Version4.xlsx</t>
  </si>
  <si>
    <t>Workbook structure, tabs, dashboard, project scoring sheets</t>
  </si>
  <si>
    <t>Used as base.</t>
  </si>
  <si>
    <t>HUD CoC Program Competition</t>
  </si>
  <si>
    <t>https://www.hud.gov/program_offices/comm_planning/coc/competition</t>
  </si>
  <si>
    <t>Public source reference for CoC competition context</t>
  </si>
  <si>
    <t>Plain URL included for workbook citation.</t>
  </si>
  <si>
    <t>HUD Exchange CoC Program</t>
  </si>
  <si>
    <t>https://www.hudexchange.info/programs/coc/</t>
  </si>
  <si>
    <t>CoC program guidance context</t>
  </si>
  <si>
    <t>Requirement</t>
  </si>
  <si>
    <t>Pass/Fail</t>
  </si>
  <si>
    <t>Reviewer Notes</t>
  </si>
  <si>
    <t>Evidence / Source</t>
  </si>
  <si>
    <t>Required Before Scoring?</t>
  </si>
  <si>
    <t>Template Source</t>
  </si>
  <si>
    <t>Coordinated Entry Participation</t>
  </si>
  <si>
    <t>HMIS/CE report or CoC confirmation</t>
  </si>
  <si>
    <t>Yes</t>
  </si>
  <si>
    <t>Uploaded template threshold</t>
  </si>
  <si>
    <t>Policies/procedures, intake, retention, monitoring</t>
  </si>
  <si>
    <t>Replaces Housing First and/or Low Barrier Implementation</t>
  </si>
  <si>
    <t>Project focused on Recovery, Self-Sufficiency &amp; Public Safety</t>
  </si>
  <si>
    <t>Program design, services, recovery and self-sufficiency outcomes</t>
  </si>
  <si>
    <t>Documented, secured minimum match</t>
  </si>
  <si>
    <t>Match letters/commitments</t>
  </si>
  <si>
    <t>Reasonable costs per permanent housing exit</t>
  </si>
  <si>
    <t>Budget, CoC local cost benchmark</t>
  </si>
  <si>
    <t>Financially feasible</t>
  </si>
  <si>
    <t>YTD financials and budget review</t>
  </si>
  <si>
    <t>Applicant is active CoC participant</t>
  </si>
  <si>
    <t>CoC lead confirmation</t>
  </si>
  <si>
    <t>Application complete and data consistent</t>
  </si>
  <si>
    <t>Application review</t>
  </si>
  <si>
    <t>HMIS data quality at or above 90%</t>
  </si>
  <si>
    <t>HMIS data quality report</t>
  </si>
  <si>
    <t>Bed/unit utilization rate at or above 90%</t>
  </si>
  <si>
    <t>HIC/HMIS utilization report</t>
  </si>
  <si>
    <t>Acceptable organizational audit/financial review</t>
  </si>
  <si>
    <t>Audit or financial review</t>
  </si>
  <si>
    <t>Combined from Version 4 and the uploaded 2026 NOFO score sheet template; weighted toward TH, recovery, mental health, earned income, and permanent housing outcomes.</t>
  </si>
  <si>
    <t>Scoring Category</t>
  </si>
  <si>
    <t>2026 Combined Criterion / Verbiage</t>
  </si>
  <si>
    <t>Max Points</t>
  </si>
  <si>
    <t>Score</t>
  </si>
  <si>
    <t>Reviewer Comments</t>
  </si>
  <si>
    <t>Risk Flag</t>
  </si>
  <si>
    <t>Permanent Housing Outcomes</t>
  </si>
  <si>
    <t>Minimum percent of TH participants who move to permanent housing; include evidence of housing stability after exit and low return to homelessness.</t>
  </si>
  <si>
    <t>APR Q23a/Q23b; SPM 2a/2b</t>
  </si>
  <si>
    <t>Template EPH/RH verbiage retained and revised for TH.</t>
  </si>
  <si>
    <t>Recovery Program Outcomes</t>
  </si>
  <si>
    <t>Documented recovery programming, relapse prevention, treatment engagement, recovery milestones, accountability, and successful program completion.</t>
  </si>
  <si>
    <t>Program records; treatment plans; recovery milestones</t>
  </si>
  <si>
    <t>Added from Version 4 priorities for recovery-oriented transitional housing.</t>
  </si>
  <si>
    <t>Mental Health &amp; Behavioral Health Services</t>
  </si>
  <si>
    <t>Access to assessment, counseling, therapy, crisis supports, individualized service planning, and documented mental health service connection.</t>
  </si>
  <si>
    <t>Service records; referral logs; clinical partnerships</t>
  </si>
  <si>
    <t>Highest weight priority requested.</t>
  </si>
  <si>
    <t>Employment &amp; Earned Income Growth</t>
  </si>
  <si>
    <t>Minimum percent of participants with new or increased earned income; include job readiness, employment placement, education, and work income gains.</t>
  </si>
  <si>
    <t>APR income questions; income documentation</t>
  </si>
  <si>
    <t>Template income verbiage retained and elevated.</t>
  </si>
  <si>
    <t>Income &amp; Self-Sufficiency</t>
  </si>
  <si>
    <t>New or increased non-employment income, mainstream benefits, savings, financial literacy, life skills, transportation, and independent living skills.</t>
  </si>
  <si>
    <t>APR income questions; benefits/savings documentation</t>
  </si>
  <si>
    <t>Supports recovery and transition to permanent housing.</t>
  </si>
  <si>
    <t>Low Barrier Practices &amp; CE</t>
  </si>
  <si>
    <t>Coordinated Entry participation and low barrier implementation based on CoC review of policies, procedures, intake, and retention practices.</t>
  </si>
  <si>
    <t>HMIS/CE reports; policies/procedures</t>
  </si>
  <si>
    <t>Housing First language removed.</t>
  </si>
  <si>
    <t>High Need Populations</t>
  </si>
  <si>
    <t>Project serves participants with multiple barriers, zero income at entry, disabilities, or entry from places not meant for human habitation.</t>
  </si>
  <si>
    <t>APR/HMIS; intake documentation</t>
  </si>
  <si>
    <t>Template high-need factors retained; DEI factors excluded.</t>
  </si>
  <si>
    <t>Utilization &amp; Project Effectiveness</t>
  </si>
  <si>
    <t>Bed/unit utilization at or above local benchmark and appropriate length of stay for TH; project improvement based on prior monitoring.</t>
  </si>
  <si>
    <t>HIC/HMIS/APR; CoC monitoring</t>
  </si>
  <si>
    <t>Template LOS/utilization/project improvement retained.</t>
  </si>
  <si>
    <t>Fiscal, HMIS &amp; Compliance</t>
  </si>
  <si>
    <t>Timely spending, match documentation, cost reasonableness, allowable/allocable costs, HMIS data quality at or above 90%, and acceptable audit/financial review.</t>
  </si>
  <si>
    <t>YTD financials; audit; HMIS; monitoring</t>
  </si>
  <si>
    <t>Threshold and financial verbiage retained.</t>
  </si>
  <si>
    <t>TOTAL SCORE</t>
  </si>
  <si>
    <t>Maximum</t>
  </si>
  <si>
    <t>Recommendation</t>
  </si>
  <si>
    <t>Combined from Version 4 and the uploaded template; weighted toward housing retention, mental health supports, income, utilization, and compliance.</t>
  </si>
  <si>
    <t>Housing Retention &amp; Stability</t>
  </si>
  <si>
    <t>Minimum percent of PSH participants who remain in or move to permanent housing; low exits to homelessness and reduced returns within 12 months.</t>
  </si>
  <si>
    <t>Template EPH/RH retained for PSH.</t>
  </si>
  <si>
    <t>Mental Health &amp; Health Supports</t>
  </si>
  <si>
    <t>Connections to mental health care, healthcare, crisis support, disability-related services, and service coordination supporting long-term stability.</t>
  </si>
  <si>
    <t>Service records; healthcare/behavioral health partnerships</t>
  </si>
  <si>
    <t>Version 4 priority retained.</t>
  </si>
  <si>
    <t>Income &amp; Benefits</t>
  </si>
  <si>
    <t>New or increased earned income where appropriate and new or increased non-employment income/mainstream benefits.</t>
  </si>
  <si>
    <t>APR income questions; benefits documentation</t>
  </si>
  <si>
    <t>Template income factors retained.</t>
  </si>
  <si>
    <t>Housing Stability Services</t>
  </si>
  <si>
    <t>Supportive services are scaled to participant needs and support health, income, independent living, and community stability.</t>
  </si>
  <si>
    <t>Case plans; service logs</t>
  </si>
  <si>
    <t>Adapted from Design of Housing &amp; Supportive Services.</t>
  </si>
  <si>
    <t>Utilization</t>
  </si>
  <si>
    <t>High occupancy and bed/unit utilization at or above 90% or locally defined benchmark.</t>
  </si>
  <si>
    <t>HIC/HMIS/utilization reports</t>
  </si>
  <si>
    <t>Threshold verbiage retained.</t>
  </si>
  <si>
    <t>Coordinated Entry participation and low barrier intake/retention practices appropriate for PSH.</t>
  </si>
  <si>
    <t>CE reports; policies/procedures</t>
  </si>
  <si>
    <t>Serve High Need Populations</t>
  </si>
  <si>
    <t>Project serves participants with zero income, more than one disability, or entry from places not meant for human habitation.</t>
  </si>
  <si>
    <t>Template high-need factors retained.</t>
  </si>
  <si>
    <t>Financial feasibility, cost reasonableness, match documentation, timely spending, HMIS data quality, and acceptable audit/financial review.</t>
  </si>
  <si>
    <t>Financials; audit; HMIS; monitoring</t>
  </si>
  <si>
    <t>Combined from Version 4 and uploaded template; weighted toward outreach, housing connection, recovery, mental health navigation, earned income, and data quality.</t>
  </si>
  <si>
    <t>Housing Connection Outcomes</t>
  </si>
  <si>
    <t>Services directly support housing placement, permanent housing connection, and retention through outreach, navigation, and case management.</t>
  </si>
  <si>
    <t>Service logs; housing placement documentation</t>
  </si>
  <si>
    <t>SSO-specific Version 4 priority.</t>
  </si>
  <si>
    <t>Outreach &amp; Engagement</t>
  </si>
  <si>
    <t>Effective outreach engagement and connection to assessment, treatment, shelter, housing, or coordinated entry.</t>
  </si>
  <si>
    <t>Outreach logs; CE referrals</t>
  </si>
  <si>
    <t>Useful for SSO outreach projects.</t>
  </si>
  <si>
    <t>Recovery &amp; Behavioral Health Navigation</t>
  </si>
  <si>
    <t>Substance use recovery supports, mental health navigation, treatment referrals, crisis support, and service coordination.</t>
  </si>
  <si>
    <t>Referral logs; service plans</t>
  </si>
  <si>
    <t>Emphasizes recovery and mental health.</t>
  </si>
  <si>
    <t>Employment &amp; Income</t>
  </si>
  <si>
    <t>Employment readiness, earned income growth, mainstream benefits, financial stability, and assistance increasing income.</t>
  </si>
  <si>
    <t>Income docs; benefits records; service plans</t>
  </si>
  <si>
    <t>Requested priority.</t>
  </si>
  <si>
    <t>Supports CE access, prioritization, navigation, documentation, and referrals.</t>
  </si>
  <si>
    <t>CE/HMIS reports</t>
  </si>
  <si>
    <t>Threshold and project effectiveness verbiage retained.</t>
  </si>
  <si>
    <t>Low Barrier Service Access</t>
  </si>
  <si>
    <t>Services are accessible, timely, participant-centered, and reduce unnecessary barriers to outreach, assessment, and supports.</t>
  </si>
  <si>
    <t>Policies/procedures; service records</t>
  </si>
  <si>
    <t>Data &amp; Outcomes</t>
  </si>
  <si>
    <t>Strong documentation, HMIS/data quality, output tracking, outcome reporting, and consistency with application data.</t>
  </si>
  <si>
    <t>HMIS; APR; monitoring</t>
  </si>
  <si>
    <t>Template data quality retained.</t>
  </si>
  <si>
    <t>Fiscal &amp; Compliance</t>
  </si>
  <si>
    <t>Budget reasonableness, match, spending, financial feasibility, allowable costs, and grant compliance.</t>
  </si>
  <si>
    <t>Financials; audit; reimbursement records</t>
  </si>
  <si>
    <t>Template financial factors retained.</t>
  </si>
  <si>
    <t>Joint TH-RRH Scoring</t>
  </si>
  <si>
    <t>Combined project scoring for TH-RRH with TH recovery priorities and RRH housing placement outcomes.</t>
  </si>
  <si>
    <t>Successful transition from TH/RRH to permanent housing and retention after placement.</t>
  </si>
  <si>
    <t>Combines TH and RRH placement outcomes.</t>
  </si>
  <si>
    <t>Recovery &amp; Supportive Services</t>
  </si>
  <si>
    <t>Recovery programming, behavioral health services, case management, relapse prevention, and service engagement.</t>
  </si>
  <si>
    <t>Service records; treatment plans</t>
  </si>
  <si>
    <t>TH recovery priority retained.</t>
  </si>
  <si>
    <t>New or increased earned income, job readiness, work income growth, education, and financial stability.</t>
  </si>
  <si>
    <t>APR income questions; employment documentation</t>
  </si>
  <si>
    <t>Mental Health Services</t>
  </si>
  <si>
    <t>Access to mental health assessment, counseling, therapy, referrals, and individualized service planning.</t>
  </si>
  <si>
    <t>Service records; referral logs</t>
  </si>
  <si>
    <t>Housing Search &amp; Retention</t>
  </si>
  <si>
    <t>Rapid housing search, landlord engagement, housing navigation, lease-up, and retention support.</t>
  </si>
  <si>
    <t>HMIS/RRH records; landlord logs</t>
  </si>
  <si>
    <t>Adapted from Design B.</t>
  </si>
  <si>
    <t>CE participation and low barrier implementation across both components.</t>
  </si>
  <si>
    <t>Serves participants with multiple barriers, zero income, disabilities, or entry from places not meant for human habitation.</t>
  </si>
  <si>
    <t>APR/HMIS</t>
  </si>
  <si>
    <t>Template high-need retained.</t>
  </si>
  <si>
    <t>Financial management, cost reasonableness, match, HMIS quality, and monitoring compliance.</t>
  </si>
  <si>
    <t>Financials; audit; HMIS</t>
  </si>
  <si>
    <t>Template financial/data retained.</t>
  </si>
  <si>
    <t>DV Scoring</t>
  </si>
  <si>
    <t>DV scoring adapted from the uploaded template and Version 4, excluding DEI and Housing First terminology.</t>
  </si>
  <si>
    <t>Housing Outcomes</t>
  </si>
  <si>
    <t>Successful permanent housing placement/retention and safe, stable housing outcomes.</t>
  </si>
  <si>
    <t>APR/HMIS or comparable database</t>
  </si>
  <si>
    <t>DV language generalized without DEI.</t>
  </si>
  <si>
    <t>Safety &amp; Trauma-Informed Services</t>
  </si>
  <si>
    <t>Services support safety planning, confidentiality, trauma-informed support, and survivor-centered stabilization.</t>
  </si>
  <si>
    <t>Comparable database; case records</t>
  </si>
  <si>
    <t>DV-specific.</t>
  </si>
  <si>
    <t>Behavioral Health &amp; Recovery Supports</t>
  </si>
  <si>
    <t>Mental health navigation, counseling referrals, recovery supports, and crisis response.</t>
  </si>
  <si>
    <t>Supports requested priorities.</t>
  </si>
  <si>
    <t>Employment readiness, earned income growth, benefits, and financial stability.</t>
  </si>
  <si>
    <t>Income documentation; service records</t>
  </si>
  <si>
    <t>Coordinated Entry or Alternative System</t>
  </si>
  <si>
    <t>Participates in CE or approved alternative system for DV projects.</t>
  </si>
  <si>
    <t>CE/comparable database</t>
  </si>
  <si>
    <t>Template CE alternative retained.</t>
  </si>
  <si>
    <t>Accessible intake and retention practices that reduce unnecessary barriers while maintaining safety and confidentiality.</t>
  </si>
  <si>
    <t>Policies/procedures</t>
  </si>
  <si>
    <t>Complete, consistent data in HMIS/comparable database and outcome tracking.</t>
  </si>
  <si>
    <t>Comparable database; monitoring</t>
  </si>
  <si>
    <t>Budget reasonableness, match, cost effectiveness, audit, and grant compliance.</t>
  </si>
  <si>
    <t>Financials; audit</t>
  </si>
  <si>
    <t>Template financial retained.</t>
  </si>
  <si>
    <t>Renewal Scoring</t>
  </si>
  <si>
    <t>Renewal/expansion scoring using prior performance, recovery, mental health, earned income, utilization, fiscal, and HMIS criteria.</t>
  </si>
  <si>
    <t>Prior Performance Outcomes</t>
  </si>
  <si>
    <t>Performance measures meet or exceed local benchmarks for housing stability, permanent housing outcomes, income increases, and low returns.</t>
  </si>
  <si>
    <t>APR; SPM; monitoring</t>
  </si>
  <si>
    <t>Combined template renewal factors.</t>
  </si>
  <si>
    <t>Recovery, Mental Health &amp; Income Priorities</t>
  </si>
  <si>
    <t>Project demonstrates effective recovery supports, mental health service access, and increased earned income/work readiness.</t>
  </si>
  <si>
    <t>Service records; income documentation</t>
  </si>
  <si>
    <t>Version 4 priority.</t>
  </si>
  <si>
    <t>Bed/unit utilization at or above benchmark, appropriate length of stay, CE participation, and project improvement.</t>
  </si>
  <si>
    <t>HIC/HMIS/APR; CE reports</t>
  </si>
  <si>
    <t>Template factors retained.</t>
  </si>
  <si>
    <t>Policies/procedures reduce unnecessary barriers and support participant retention.</t>
  </si>
  <si>
    <t>Policies/procedures; monitoring</t>
  </si>
  <si>
    <t>Financial Management</t>
  </si>
  <si>
    <t>Cost reasonable, match documented, timely spending, no unresolved findings, financial feasibility.</t>
  </si>
  <si>
    <t>YTD financials; audit; reimbursement records</t>
  </si>
  <si>
    <t>HMIS/Data Quality</t>
  </si>
  <si>
    <t>HMIS data quality at or above 90%, complete application, data consistency, timely reports.</t>
  </si>
  <si>
    <t>HMIS/APR; application</t>
  </si>
  <si>
    <t>Template threshold retained.</t>
  </si>
  <si>
    <t>CoC Participation</t>
  </si>
  <si>
    <t>Active CoC participation and required local process participation.</t>
  </si>
  <si>
    <t>CoC lead documentation</t>
  </si>
  <si>
    <t>New &amp; Expansion Scoring</t>
  </si>
  <si>
    <t>New/expansion scoring using template narrative criteria revised for 2026 priorities and low barrier practices.</t>
  </si>
  <si>
    <t>Experience</t>
  </si>
  <si>
    <t>Applicant and subrecipients demonstrate experience serving the proposed population and operating housing/services similar to the proposed project.</t>
  </si>
  <si>
    <t>Application narrative; references</t>
  </si>
  <si>
    <t>Template Experience A.</t>
  </si>
  <si>
    <t>Describe eligibility, acceptance, intake, retention, and exit practices that reduce unnecessary barriers while complying with law and safety requirements.</t>
  </si>
  <si>
    <t>Policies/procedures; narrative</t>
  </si>
  <si>
    <t>Replaces Housing First Experience B.</t>
  </si>
  <si>
    <t>Federal Grant Management</t>
  </si>
  <si>
    <t>Experience effectively using federal funds, satisfactory drawdowns, timely reimbursements, reporting, and resolving findings.</t>
  </si>
  <si>
    <t>LOCCS/reimbursement; monitoring</t>
  </si>
  <si>
    <t>Template Experience C.</t>
  </si>
  <si>
    <t>Design of Housing &amp; Services</t>
  </si>
  <si>
    <t>Demonstrates client needs, housing type/scale/location, supportive services, mainstream benefits, and objective performance measures for housing and income.</t>
  </si>
  <si>
    <t>Application narrative; service model</t>
  </si>
  <si>
    <t>Template Design A.</t>
  </si>
  <si>
    <t>Permanent Housing Plan</t>
  </si>
  <si>
    <t>Plan to assist clients to secure and maintain permanent housing that is safe, affordable, accessible, and acceptable to their needs.</t>
  </si>
  <si>
    <t>Housing plan; landlord strategy</t>
  </si>
  <si>
    <t>Template Design B.</t>
  </si>
  <si>
    <t>Employment, Income &amp; Independence</t>
  </si>
  <si>
    <t>Plan to increase employment and/or income and maximize independent living skills.</t>
  </si>
  <si>
    <t>Employment/income plan</t>
  </si>
  <si>
    <t>Template Design C.</t>
  </si>
  <si>
    <t>Health/Mental Health Leverage</t>
  </si>
  <si>
    <t>Leverages health and behavioral health resources, including documented healthcare or mental health partnerships.</t>
  </si>
  <si>
    <t>Partnership commitments</t>
  </si>
  <si>
    <t>Template Design E revised.</t>
  </si>
  <si>
    <t>Timeliness &amp; Financial Readiness</t>
  </si>
  <si>
    <t>Ready to implement within 60/120/180 days; budget costs are reasonable, allocable, allowable; match documented.</t>
  </si>
  <si>
    <t>Implementation schedule; budget; match</t>
  </si>
  <si>
    <t>Template Timeliness and Financial.</t>
  </si>
  <si>
    <t>Reviewer Consensus Scoring</t>
  </si>
  <si>
    <t>Use this tab to average reviewer scores and capture final consensus comments.</t>
  </si>
  <si>
    <t>Project</t>
  </si>
  <si>
    <t>Type</t>
  </si>
  <si>
    <t>Reviewer 1</t>
  </si>
  <si>
    <t>Reviewer 2</t>
  </si>
  <si>
    <t>Reviewer 3</t>
  </si>
  <si>
    <t>Reviewer 4</t>
  </si>
  <si>
    <t>Average</t>
  </si>
  <si>
    <t>Consensus Score</t>
  </si>
  <si>
    <t>Threshold</t>
  </si>
  <si>
    <t>Final Recommendation</t>
  </si>
  <si>
    <t>Consensus Comments</t>
  </si>
  <si>
    <t>Project Priority Ranking and Funding Recommendation</t>
  </si>
  <si>
    <t>Sort or filter by Rank after entering scores and requested amounts.</t>
  </si>
  <si>
    <t>Rank</t>
  </si>
  <si>
    <t>Final Score</t>
  </si>
  <si>
    <t>Requested Amount</t>
  </si>
  <si>
    <t>Recommended Amount</t>
  </si>
  <si>
    <t>Reallocation Flag</t>
  </si>
  <si>
    <t>Tier</t>
  </si>
  <si>
    <t>Board Notes</t>
  </si>
  <si>
    <t>Local Priority Notes</t>
  </si>
  <si>
    <t>CoC Board Summary Report</t>
  </si>
  <si>
    <t>Printable local competition summary for review, approval, and ranking decisions.</t>
  </si>
  <si>
    <t>Total Projects Reviewed</t>
  </si>
  <si>
    <t>Projects Recommended Tier 1</t>
  </si>
  <si>
    <t>Projects Recommended Tier 2</t>
  </si>
  <si>
    <t>Projects Not Recommended</t>
  </si>
  <si>
    <t>Total Requested Funding</t>
  </si>
  <si>
    <t>Total Recommended Funding</t>
  </si>
  <si>
    <t>Workbook Emphasis</t>
  </si>
  <si>
    <t>TH, recovery, mental health, employment/earned income, housing outcomes, fiscal accountability</t>
  </si>
  <si>
    <t>Excluded Scoring</t>
  </si>
  <si>
    <t>DEI-related scoring and the term Housing First</t>
  </si>
  <si>
    <t>Term</t>
  </si>
  <si>
    <t>Definition</t>
  </si>
  <si>
    <t>How Used in Scoring</t>
  </si>
  <si>
    <t>Policies and practices that reduce unnecessary barriers to entry, services, retention, and housing connection while complying with law, safety, and program requirements.</t>
  </si>
  <si>
    <t>Threshold and scoring factor</t>
  </si>
  <si>
    <t>Replaces Housing First terminology.</t>
  </si>
  <si>
    <t>Documented client progress in recovery activities, treatment engagement, relapse prevention, accountability, and successful program completion.</t>
  </si>
  <si>
    <t>High-weight TH factor</t>
  </si>
  <si>
    <t>Added/elevated for TH and recovery programs.</t>
  </si>
  <si>
    <t>Assessment, counseling, therapy, crisis supports, referrals, and ongoing service coordination that support stability.</t>
  </si>
  <si>
    <t>Scoring factor</t>
  </si>
  <si>
    <t>Weighted based on user priority.</t>
  </si>
  <si>
    <t>Earned Income Growth</t>
  </si>
  <si>
    <t>New or increased employment income, job readiness, employment placement, education/training, and work income increases.</t>
  </si>
  <si>
    <t>High-weight factor</t>
  </si>
  <si>
    <t>Pulled from template income measures and elevated.</t>
  </si>
  <si>
    <t>Successful exits to or retention in permanent housing and reduced returns to homelessness.</t>
  </si>
  <si>
    <t>Pulled from template EPH/RH measures.</t>
  </si>
  <si>
    <t>DEI Scoring</t>
  </si>
  <si>
    <t>Not included in this workbook.</t>
  </si>
  <si>
    <t>Excluded</t>
  </si>
  <si>
    <t>Removed per user instruction.</t>
  </si>
  <si>
    <t>Hidden Lists / Drop-down Values</t>
  </si>
  <si>
    <t>Used by data validation menus.</t>
  </si>
  <si>
    <t>Project Type</t>
  </si>
  <si>
    <t>Reviewer Score</t>
  </si>
  <si>
    <t>Pass</t>
  </si>
  <si>
    <t>TH</t>
  </si>
  <si>
    <t>Tier 1 - Highest Priority</t>
  </si>
  <si>
    <t>Fail</t>
  </si>
  <si>
    <t>PSH</t>
  </si>
  <si>
    <t>Tier 1</t>
  </si>
  <si>
    <t>SSO</t>
  </si>
  <si>
    <t>Tier 2</t>
  </si>
  <si>
    <t>Joint TH-RRH</t>
  </si>
  <si>
    <t>Reallocate/Reduce</t>
  </si>
  <si>
    <t>DV</t>
  </si>
  <si>
    <t>Not Recommended</t>
  </si>
  <si>
    <t>Renewal</t>
  </si>
  <si>
    <t>New/Expansion</t>
  </si>
  <si>
    <t>Section</t>
  </si>
  <si>
    <t>Code/Source</t>
  </si>
  <si>
    <t>Included?</t>
  </si>
  <si>
    <t>Combined 2026 Verbiage</t>
  </si>
  <si>
    <t>Original Template Concept</t>
  </si>
  <si>
    <t>DEI/Housing First Status</t>
  </si>
  <si>
    <t>CE</t>
  </si>
  <si>
    <t>All</t>
  </si>
  <si>
    <t>Coordinated Entry Participation.</t>
  </si>
  <si>
    <t>Retained</t>
  </si>
  <si>
    <t>Low Barrier</t>
  </si>
  <si>
    <t>Project uses Low Barrier Practices reviewed through policies, procedures, intake, and retention practices.</t>
  </si>
  <si>
    <t>Housing First and/or Low Barrier Implementation</t>
  </si>
  <si>
    <t>Term replaced per user instruction.</t>
  </si>
  <si>
    <t>Housing First removed</t>
  </si>
  <si>
    <t>Match</t>
  </si>
  <si>
    <t>Documented, secured minimum match.</t>
  </si>
  <si>
    <t>Cost</t>
  </si>
  <si>
    <t>Project has reasonable costs per permanent housing exit, as defined locally.</t>
  </si>
  <si>
    <t>Feasible</t>
  </si>
  <si>
    <t>Project is financially feasible.</t>
  </si>
  <si>
    <t>Project is financially feasible</t>
  </si>
  <si>
    <t>Applicant is an active CoC participant.</t>
  </si>
  <si>
    <t>Complete</t>
  </si>
  <si>
    <t>Application is complete and data are consistent.</t>
  </si>
  <si>
    <t>Application is complete and data are consistent</t>
  </si>
  <si>
    <t>Data Quality</t>
  </si>
  <si>
    <t>HMIS data quality at or above 90%.</t>
  </si>
  <si>
    <t>Data quality at or above 90%</t>
  </si>
  <si>
    <t>Bed/unit utilization rate at or above 90%.</t>
  </si>
  <si>
    <t>Audit</t>
  </si>
  <si>
    <t>Acceptable organizational audit/financial review.</t>
  </si>
  <si>
    <t>Performance Measures</t>
  </si>
  <si>
    <t>LOS</t>
  </si>
  <si>
    <t>TH participants have appropriate average length of stay based on local benchmark and project design.</t>
  </si>
  <si>
    <t>TH - On average, participants stay in project XX days</t>
  </si>
  <si>
    <t>Supports TH accountability.</t>
  </si>
  <si>
    <t>EPH</t>
  </si>
  <si>
    <t>Minimum percent of TH participants move to permanent housing.</t>
  </si>
  <si>
    <t>TH - Minimum percent move to permanent housing</t>
  </si>
  <si>
    <t>Weighted heavily in TH scoring.</t>
  </si>
  <si>
    <t>RH</t>
  </si>
  <si>
    <t>TH/PSH</t>
  </si>
  <si>
    <t>Maximum percent of participants return to homelessness within 12 months of exit to permanent housing.</t>
  </si>
  <si>
    <t>Returns to homelessness within 12 months</t>
  </si>
  <si>
    <t>Income Measures</t>
  </si>
  <si>
    <t>EIPS/EIPL</t>
  </si>
  <si>
    <t>TH/PSH/SSO</t>
  </si>
  <si>
    <t>Minimum percent of participants with new or increased earned income, emphasizing employment and work income growth.</t>
  </si>
  <si>
    <t>New or increased earned income for stayers/leavers</t>
  </si>
  <si>
    <t>Elevated per user request.</t>
  </si>
  <si>
    <t>NEIPS/NEIPL</t>
  </si>
  <si>
    <t>Minimum percent of participants with new or increased non-employment income and mainstream benefits.</t>
  </si>
  <si>
    <t>New or increased non-employment income</t>
  </si>
  <si>
    <t>High Need</t>
  </si>
  <si>
    <t>ZINC</t>
  </si>
  <si>
    <t>Minimum percent of participants with zero income at entry.</t>
  </si>
  <si>
    <t>Zero income at entry</t>
  </si>
  <si>
    <t>DISAB</t>
  </si>
  <si>
    <t>Minimum percent of participants with more than one disability or complex service needs.</t>
  </si>
  <si>
    <t>More than one disability</t>
  </si>
  <si>
    <t>HH</t>
  </si>
  <si>
    <t>Minimum percent of participants entering from a place not meant for human habitation.</t>
  </si>
  <si>
    <t>Entering from place not meant for habitation</t>
  </si>
  <si>
    <t>Project Effectiveness</t>
  </si>
  <si>
    <t>PE_CEP</t>
  </si>
  <si>
    <t>Minimum percent of entries to project from Coordinated Entry referral or approved alternative system for DV projects.</t>
  </si>
  <si>
    <t>CE referral participation</t>
  </si>
  <si>
    <t>PE_HF</t>
  </si>
  <si>
    <t>Revised</t>
  </si>
  <si>
    <t>CoC assessment of Low Barrier Practices based on monitoring or review of project policies and procedures.</t>
  </si>
  <si>
    <t>Only Low Barrier language retained.</t>
  </si>
  <si>
    <t>Local Criteria</t>
  </si>
  <si>
    <t>CMS</t>
  </si>
  <si>
    <t>CoC Monitoring Score.</t>
  </si>
  <si>
    <t>CoC Monitoring Score</t>
  </si>
  <si>
    <t>Improvement</t>
  </si>
  <si>
    <t>Project Improvement based on corrective action, progress, and performance improvement.</t>
  </si>
  <si>
    <t>Project Improvement</t>
  </si>
  <si>
    <t>New Project</t>
  </si>
  <si>
    <t>Experience A</t>
  </si>
  <si>
    <t>General/DV</t>
  </si>
  <si>
    <t>Experience serving the proposed population and providing housing/services similar to the proposed application.</t>
  </si>
  <si>
    <t>Applicant/subrecipient experience</t>
  </si>
  <si>
    <t>Experience B</t>
  </si>
  <si>
    <t>Experience using Low Barrier Practices: eligibility, intake, acceptance, retention, and exit criteria minimize unnecessary barriers while complying with law and safety requirements.</t>
  </si>
  <si>
    <t>Experience utilizing Housing First approach</t>
  </si>
  <si>
    <t>Revised by user instruction.</t>
  </si>
  <si>
    <t>Experience C</t>
  </si>
  <si>
    <t>Experience effectively using HUD/federal/public funds, including drawdowns, reimbursement, reporting, and resolution of monitoring findings.</t>
  </si>
  <si>
    <t>Federal funds experience</t>
  </si>
  <si>
    <t>Design A</t>
  </si>
  <si>
    <t>Demonstrates understanding of client needs; housing type, scale, and location; supportive service design; mainstream benefits; measurable housing and income outcomes.</t>
  </si>
  <si>
    <t>Design of Housing &amp; Supportive Services</t>
  </si>
  <si>
    <t>Design B</t>
  </si>
  <si>
    <t>Permanent housing plan</t>
  </si>
  <si>
    <t>Design C</t>
  </si>
  <si>
    <t>Employment/income/independence plan</t>
  </si>
  <si>
    <t>Design D</t>
  </si>
  <si>
    <t>Optional</t>
  </si>
  <si>
    <t>Project leverages housing resources with subsidies or units not funded through CoC or ESG.</t>
  </si>
  <si>
    <t>Housing leverage</t>
  </si>
  <si>
    <t>Included in New &amp; Expansion evidence/notes.</t>
  </si>
  <si>
    <t>Design E</t>
  </si>
  <si>
    <t>Project leverages health and behavioral health resources, including partnership commitment with healthcare or mental health organizations.</t>
  </si>
  <si>
    <t>Health resource leverage</t>
  </si>
  <si>
    <t>Expanded to mental health.</t>
  </si>
  <si>
    <t>Timeliness</t>
  </si>
  <si>
    <t>Ready to begin implementation with detailed 60/120/180-day activity schedule after grant award.</t>
  </si>
  <si>
    <t>Financial</t>
  </si>
  <si>
    <t>A-D</t>
  </si>
  <si>
    <t>Cost-effective, reasonable, allocable, allowable budget; audit low risk/no findings; match meets HUD requirements.</t>
  </si>
  <si>
    <t>Financial criteria</t>
  </si>
  <si>
    <t>Removed Criteria</t>
  </si>
  <si>
    <t>Equity/DEI</t>
  </si>
  <si>
    <t>No</t>
  </si>
  <si>
    <t>All DEI/equity scoring factors are excluded from the workbook.</t>
  </si>
  <si>
    <t>Equity Factors; BIPOC/LGBTQ+/equity lens/disaggregated outcomes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</si>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</sst>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$#,##0"/>
  </numFmts>
  <fonts count="7">
    <font>
      <sz val="11"/>
      <name val="Carlito"/>
    </font>
    <font>
      <i/>
      <sz val="10"/>
      <color rgb="FF1F1F1F"/>
      <name val="Carlito"/>
    </font>
    <font>
      <b/>
      <sz val="11"/>
      <color rgb="FFFFFFFF"/>
      <name val="Carlito"/>
    </font>
    <font>
      <b/>
      <sz val="11"/>
      <name val="Carlito"/>
    </font>
    <font>
      <b/>
      <sz val="10"/>
      <color rgb="FFFFFFFF"/>
      <name val="Aptos"/>
      <family val="2"/>
    </font>
    <font>
      <sz val="10"/>
      <name val="Aptos"/>
      <family val="2"/>
    </font>
    <font>
      <b/>
      <sz val="14"/>
      <color rgb="FFFFFFFF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DDEBF7"/>
      </patternFill>
    </fill>
    <fill>
      <patternFill patternType="solid">
        <f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0" borderId="0" xfId="0" applyFont="1"/>
    <xf numFmtId="0" fontId="2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top" wrapText="1"/>
    </xf>
    <xf numFmtId="0" fontId="3" fillId="6" borderId="0" xfId="0" applyFont="1" applyFill="1"/>
    <xf numFmtId="0" fontId="3" fillId="6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center" vertical="center"/>
    </xf>
    <xf numFmtId="0" fontId="5" fillId="0" borderId="0" xfId="0" applyFont="1"/>
    <xf numFmtId="0" fontId="1" fillId="4" borderId="0" xfId="0" applyFont="1" applyFill="1" applyAlignment="1">
      <alignment horizontal="center" vertical="center" wrapText="1"/>
    </xf>
    <xf numFmtId="0" fontId="0" fillId="0" borderId="0" xfId="0"/>
    <xf numFmtId="0" fontId="1" fillId="7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ont>
        <b/>
      </font>
      <fill>
        <patternFill>
          <bgColor rgb="FFD9EAD3"/>
        </patternFill>
      </fill>
    </dxf>
    <dxf>
      <font>
        <b/>
      </font>
      <fill>
        <patternFill>
          <bgColor rgb="FFF4CCCC"/>
        </patternFill>
      </fill>
    </dxf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Consensus Score</c:v>
          </c:tx>
          <c:invertIfNegative val="1"/>
          <c:cat>
            <c:strRef>
              <c:f>Dashboard!$A$5:$A$24</c:f>
              <c:strCache>
                <c:ptCount val="6"/>
                <c:pt idx="0">
                  <c:v>Transitional Housing</c:v>
                </c:pt>
                <c:pt idx="1">
                  <c:v>Recovery Programs</c:v>
                </c:pt>
                <c:pt idx="2">
                  <c:v>Mental Health</c:v>
                </c:pt>
                <c:pt idx="3">
                  <c:v>Employment &amp; Earned Income</c:v>
                </c:pt>
                <c:pt idx="4">
                  <c:v>Low Barrier Practices</c:v>
                </c:pt>
                <c:pt idx="5">
                  <c:v>No DEI Scoring</c:v>
                </c:pt>
              </c:strCache>
            </c:strRef>
          </c:cat>
          <c:val>
            <c:numRef>
              <c:f>Dashboard!$G$5:$G$24</c:f>
              <c:numCache>
                <c:formatCode>0.0</c:formatCode>
                <c:ptCount val="20"/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D-4A3A-93A8-8DA08522B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6</xdr:col>
      <xdr:colOff>0</xdr:colOff>
      <xdr:row>44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shboardTable" displayName="DashboardTable" ref="A4:K24">
  <tableColumns count="11">
    <tableColumn id="1" xr3:uid="{00000000-0010-0000-0000-000001000000}" name="Workbook Priorities"/>
    <tableColumn id="2" xr3:uid="{00000000-0010-0000-0000-000002000000}" name="Status / Notes"/>
    <tableColumn id="3" xr3:uid="{00000000-0010-0000-0000-000003000000}" name="Column1"/>
    <tableColumn id="4" xr3:uid="{00000000-0010-0000-0000-000004000000}" name="Column2"/>
    <tableColumn id="5" xr3:uid="{00000000-0010-0000-0000-000005000000}" name="Column3"/>
    <tableColumn id="6" xr3:uid="{00000000-0010-0000-0000-000006000000}" name="Sheets to Use"/>
    <tableColumn id="7" xr3:uid="{00000000-0010-0000-0000-000007000000}" name="Column4"/>
    <tableColumn id="8" xr3:uid="{00000000-0010-0000-0000-000008000000}" name="Column5"/>
    <tableColumn id="9" xr3:uid="{00000000-0010-0000-0000-000009000000}" name="Column6"/>
    <tableColumn id="10" xr3:uid="{00000000-0010-0000-0000-00000A000000}" name="Column7"/>
    <tableColumn id="11" xr3:uid="{00000000-0010-0000-0000-00000B000000}" name="Column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ConsensusTable" displayName="ConsensusTable" ref="A4:K34">
  <tableColumns count="11">
    <tableColumn id="1" xr3:uid="{00000000-0010-0000-0100-000001000000}" name="Project"/>
    <tableColumn id="2" xr3:uid="{00000000-0010-0000-0100-000002000000}" name="Type"/>
    <tableColumn id="3" xr3:uid="{00000000-0010-0000-0100-000003000000}" name="Reviewer 1"/>
    <tableColumn id="4" xr3:uid="{00000000-0010-0000-0100-000004000000}" name="Reviewer 2"/>
    <tableColumn id="5" xr3:uid="{00000000-0010-0000-0100-000005000000}" name="Reviewer 3"/>
    <tableColumn id="6" xr3:uid="{00000000-0010-0000-0100-000006000000}" name="Reviewer 4"/>
    <tableColumn id="7" xr3:uid="{00000000-0010-0000-0100-000007000000}" name="Average"/>
    <tableColumn id="8" xr3:uid="{00000000-0010-0000-0100-000008000000}" name="Consensus Score"/>
    <tableColumn id="9" xr3:uid="{00000000-0010-0000-0100-000009000000}" name="Threshold"/>
    <tableColumn id="10" xr3:uid="{00000000-0010-0000-0100-00000A000000}" name="Final Recommendation"/>
    <tableColumn id="11" xr3:uid="{00000000-0010-0000-0100-00000B000000}" name="Consensus Commen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riorityRankingTable" displayName="PriorityRankingTable" ref="A4:L44">
  <tableColumns count="12">
    <tableColumn id="1" xr3:uid="{00000000-0010-0000-0200-000001000000}" name="Rank"/>
    <tableColumn id="2" xr3:uid="{00000000-0010-0000-0200-000002000000}" name="Project"/>
    <tableColumn id="3" xr3:uid="{00000000-0010-0000-0200-000003000000}" name="Type"/>
    <tableColumn id="4" xr3:uid="{00000000-0010-0000-0200-000004000000}" name="Threshold"/>
    <tableColumn id="5" xr3:uid="{00000000-0010-0000-0200-000005000000}" name="Final Score"/>
    <tableColumn id="6" xr3:uid="{00000000-0010-0000-0200-000006000000}" name="Requested Amount"/>
    <tableColumn id="7" xr3:uid="{00000000-0010-0000-0200-000007000000}" name="Recommended Amount"/>
    <tableColumn id="8" xr3:uid="{00000000-0010-0000-0200-000008000000}" name="Recommendation"/>
    <tableColumn id="9" xr3:uid="{00000000-0010-0000-0200-000009000000}" name="Reallocation Flag"/>
    <tableColumn id="10" xr3:uid="{00000000-0010-0000-0200-00000A000000}" name="Tier"/>
    <tableColumn id="11" xr3:uid="{00000000-0010-0000-0200-00000B000000}" name="Board Notes"/>
    <tableColumn id="12" xr3:uid="{00000000-0010-0000-0200-00000C000000}" name="Local Priority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"/>
  <sheetViews>
    <sheetView workbookViewId="0">
      <selection sqref="A1:K1"/>
    </sheetView>
  </sheetViews>
  <sheetFormatPr defaultRowHeight="14.25"/>
  <cols>
    <col min="1" max="1" width="28" customWidth="1"/>
    <col min="2" max="2" width="70" customWidth="1"/>
    <col min="3" max="5" width="18" customWidth="1"/>
    <col min="6" max="6" width="30" customWidth="1"/>
    <col min="7" max="8" width="18" customWidth="1"/>
    <col min="9" max="9" width="26" customWidth="1"/>
    <col min="10" max="11" width="18" customWidth="1"/>
  </cols>
  <sheetData>
    <row r="1" spans="1:26" ht="30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18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26" ht="15">
      <c r="A4" s="6" t="s">
        <v>2</v>
      </c>
      <c r="B4" s="6" t="s">
        <v>3</v>
      </c>
      <c r="C4" s="12" t="s">
        <v>4</v>
      </c>
      <c r="D4" s="12" t="s">
        <v>5</v>
      </c>
      <c r="E4" s="12" t="s">
        <v>6</v>
      </c>
      <c r="F4" s="6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</row>
    <row r="5" spans="1:26" ht="28.5">
      <c r="A5" s="1" t="s">
        <v>13</v>
      </c>
      <c r="B5" s="1" t="s">
        <v>14</v>
      </c>
      <c r="C5" s="1"/>
      <c r="D5" s="1"/>
      <c r="E5" s="1"/>
      <c r="F5" s="11" t="s">
        <v>15</v>
      </c>
      <c r="G5" s="2"/>
      <c r="H5" s="1"/>
      <c r="I5" s="1"/>
      <c r="J5" s="3"/>
      <c r="K5" s="3"/>
    </row>
    <row r="6" spans="1:26" ht="28.5">
      <c r="A6" s="1" t="s">
        <v>16</v>
      </c>
      <c r="B6" s="1" t="s">
        <v>17</v>
      </c>
      <c r="C6" s="1"/>
      <c r="D6" s="1"/>
      <c r="E6" s="1"/>
      <c r="F6" s="11" t="s">
        <v>18</v>
      </c>
      <c r="G6" s="2"/>
      <c r="H6" s="1"/>
      <c r="I6" s="1"/>
      <c r="J6" s="3"/>
      <c r="K6" s="3"/>
    </row>
    <row r="7" spans="1:26" ht="28.5">
      <c r="A7" s="1" t="s">
        <v>19</v>
      </c>
      <c r="B7" s="1" t="s">
        <v>20</v>
      </c>
      <c r="C7" s="1"/>
      <c r="D7" s="1"/>
      <c r="E7" s="1"/>
      <c r="F7" s="11" t="s">
        <v>21</v>
      </c>
      <c r="G7" s="2"/>
      <c r="H7" s="1"/>
      <c r="I7" s="1"/>
      <c r="J7" s="3"/>
      <c r="K7" s="3"/>
    </row>
    <row r="8" spans="1:26" ht="28.5">
      <c r="A8" s="1" t="s">
        <v>22</v>
      </c>
      <c r="B8" s="1" t="s">
        <v>23</v>
      </c>
      <c r="C8" s="1"/>
      <c r="D8" s="1"/>
      <c r="E8" s="1"/>
      <c r="F8" s="11" t="s">
        <v>24</v>
      </c>
      <c r="G8" s="2"/>
      <c r="H8" s="1"/>
      <c r="I8" s="1"/>
      <c r="J8" s="3"/>
      <c r="K8" s="3"/>
    </row>
    <row r="9" spans="1:26" ht="15">
      <c r="A9" s="1" t="s">
        <v>25</v>
      </c>
      <c r="B9" s="1" t="s">
        <v>26</v>
      </c>
      <c r="C9" s="1"/>
      <c r="D9" s="1"/>
      <c r="E9" s="1"/>
      <c r="F9" s="11" t="s">
        <v>27</v>
      </c>
      <c r="G9" s="2"/>
      <c r="H9" s="1"/>
      <c r="I9" s="1"/>
      <c r="J9" s="3"/>
      <c r="K9" s="3"/>
    </row>
    <row r="10" spans="1:26" ht="15">
      <c r="A10" s="1" t="s">
        <v>28</v>
      </c>
      <c r="B10" s="1" t="s">
        <v>29</v>
      </c>
      <c r="C10" s="1"/>
      <c r="D10" s="1"/>
      <c r="E10" s="1"/>
      <c r="F10" s="11" t="s">
        <v>30</v>
      </c>
      <c r="G10" s="2"/>
      <c r="H10" s="1"/>
      <c r="I10" s="1"/>
      <c r="J10" s="3"/>
      <c r="K10" s="3"/>
    </row>
    <row r="11" spans="1:26">
      <c r="A11" s="1"/>
      <c r="B11" s="1"/>
      <c r="C11" s="1"/>
      <c r="D11" s="1"/>
      <c r="E11" s="1"/>
      <c r="F11" s="1"/>
      <c r="G11" s="2"/>
      <c r="H11" s="1"/>
      <c r="I11" s="1"/>
      <c r="J11" s="3"/>
      <c r="K11" s="3"/>
    </row>
    <row r="12" spans="1:26">
      <c r="A12" s="1"/>
      <c r="B12" s="1"/>
      <c r="C12" s="1"/>
      <c r="D12" s="1"/>
      <c r="E12" s="1"/>
      <c r="F12" s="1"/>
      <c r="G12" s="2"/>
      <c r="H12" s="1"/>
      <c r="I12" s="1"/>
      <c r="J12" s="3"/>
      <c r="K12" s="3"/>
    </row>
    <row r="13" spans="1:26">
      <c r="A13" s="1"/>
      <c r="B13" s="1"/>
      <c r="C13" s="1"/>
      <c r="D13" s="1"/>
      <c r="E13" s="1"/>
      <c r="F13" s="1"/>
      <c r="G13" s="2"/>
      <c r="H13" s="1"/>
      <c r="I13" s="1"/>
      <c r="J13" s="3"/>
      <c r="K13" s="3"/>
    </row>
    <row r="14" spans="1:26">
      <c r="A14" s="1"/>
      <c r="B14" s="1"/>
      <c r="C14" s="1"/>
      <c r="D14" s="1"/>
      <c r="E14" s="1"/>
      <c r="F14" s="1"/>
      <c r="G14" s="2"/>
      <c r="H14" s="1"/>
      <c r="I14" s="1"/>
      <c r="J14" s="3"/>
      <c r="K14" s="3"/>
    </row>
    <row r="15" spans="1:26">
      <c r="A15" s="1"/>
      <c r="B15" s="1"/>
      <c r="C15" s="1"/>
      <c r="D15" s="1"/>
      <c r="E15" s="1"/>
      <c r="F15" s="1"/>
      <c r="G15" s="2" t="str">
        <f t="shared" ref="G15:G24" si="0">IF(COUNT(D15:F15)=0,"",AVERAGE(D15:F15))</f>
        <v/>
      </c>
      <c r="H15" s="1" t="str">
        <f t="shared" ref="H15:H24" si="1">IF(G15="","",RANK(G15,$G$5:$G$24,0))</f>
        <v/>
      </c>
      <c r="I15" s="1" t="str">
        <f t="shared" ref="I15:I24" si="2">IF(G15="","",IF(C15="Fail","Not Recommended",IF(G15&gt;=90,"Tier 1 - Highest Priority",IF(G15&gt;=80,"Tier 1",IF(G15&gt;=70,"Tier 2",IF(G15&gt;=60,"Reallocate/Reduce","Not Recommended"))))))</f>
        <v/>
      </c>
      <c r="J15" s="3"/>
      <c r="K15" s="3" t="str">
        <f t="shared" ref="K15:K24" si="3">IF(I15="","",IF(OR(I15="Not Recommended",I15="Reallocate/Reduce"),0,J15))</f>
        <v/>
      </c>
    </row>
    <row r="16" spans="1:26">
      <c r="A16" s="1"/>
      <c r="B16" s="1"/>
      <c r="C16" s="1"/>
      <c r="D16" s="1"/>
      <c r="E16" s="1"/>
      <c r="F16" s="1"/>
      <c r="G16" s="2" t="str">
        <f t="shared" si="0"/>
        <v/>
      </c>
      <c r="H16" s="1" t="str">
        <f t="shared" si="1"/>
        <v/>
      </c>
      <c r="I16" s="1" t="str">
        <f t="shared" si="2"/>
        <v/>
      </c>
      <c r="J16" s="3"/>
      <c r="K16" s="3" t="str">
        <f t="shared" si="3"/>
        <v/>
      </c>
    </row>
    <row r="17" spans="1:11">
      <c r="A17" s="1"/>
      <c r="B17" s="1"/>
      <c r="C17" s="1"/>
      <c r="D17" s="1"/>
      <c r="E17" s="1"/>
      <c r="F17" s="1"/>
      <c r="G17" s="2" t="str">
        <f t="shared" si="0"/>
        <v/>
      </c>
      <c r="H17" s="1" t="str">
        <f t="shared" si="1"/>
        <v/>
      </c>
      <c r="I17" s="1" t="str">
        <f t="shared" si="2"/>
        <v/>
      </c>
      <c r="J17" s="3"/>
      <c r="K17" s="3" t="str">
        <f t="shared" si="3"/>
        <v/>
      </c>
    </row>
    <row r="18" spans="1:11">
      <c r="A18" s="1"/>
      <c r="B18" s="1"/>
      <c r="C18" s="1"/>
      <c r="D18" s="1"/>
      <c r="E18" s="1"/>
      <c r="F18" s="1"/>
      <c r="G18" s="2" t="str">
        <f t="shared" si="0"/>
        <v/>
      </c>
      <c r="H18" s="1" t="str">
        <f t="shared" si="1"/>
        <v/>
      </c>
      <c r="I18" s="1" t="str">
        <f t="shared" si="2"/>
        <v/>
      </c>
      <c r="J18" s="3"/>
      <c r="K18" s="3" t="str">
        <f t="shared" si="3"/>
        <v/>
      </c>
    </row>
    <row r="19" spans="1:11">
      <c r="A19" s="1"/>
      <c r="B19" s="1"/>
      <c r="C19" s="1"/>
      <c r="D19" s="1"/>
      <c r="E19" s="1"/>
      <c r="F19" s="1"/>
      <c r="G19" s="2" t="str">
        <f t="shared" si="0"/>
        <v/>
      </c>
      <c r="H19" s="1" t="str">
        <f t="shared" si="1"/>
        <v/>
      </c>
      <c r="I19" s="1" t="str">
        <f t="shared" si="2"/>
        <v/>
      </c>
      <c r="J19" s="3"/>
      <c r="K19" s="3" t="str">
        <f t="shared" si="3"/>
        <v/>
      </c>
    </row>
    <row r="20" spans="1:11">
      <c r="A20" s="1"/>
      <c r="B20" s="1"/>
      <c r="C20" s="1"/>
      <c r="D20" s="1"/>
      <c r="E20" s="1"/>
      <c r="F20" s="1"/>
      <c r="G20" s="2" t="str">
        <f t="shared" si="0"/>
        <v/>
      </c>
      <c r="H20" s="1" t="str">
        <f t="shared" si="1"/>
        <v/>
      </c>
      <c r="I20" s="1" t="str">
        <f t="shared" si="2"/>
        <v/>
      </c>
      <c r="J20" s="3"/>
      <c r="K20" s="3" t="str">
        <f t="shared" si="3"/>
        <v/>
      </c>
    </row>
    <row r="21" spans="1:11">
      <c r="A21" s="1"/>
      <c r="B21" s="1"/>
      <c r="C21" s="1"/>
      <c r="D21" s="1"/>
      <c r="E21" s="1"/>
      <c r="F21" s="1"/>
      <c r="G21" s="2" t="str">
        <f t="shared" si="0"/>
        <v/>
      </c>
      <c r="H21" s="1" t="str">
        <f t="shared" si="1"/>
        <v/>
      </c>
      <c r="I21" s="1" t="str">
        <f t="shared" si="2"/>
        <v/>
      </c>
      <c r="J21" s="3"/>
      <c r="K21" s="3" t="str">
        <f t="shared" si="3"/>
        <v/>
      </c>
    </row>
    <row r="22" spans="1:11">
      <c r="A22" s="1"/>
      <c r="B22" s="1"/>
      <c r="C22" s="1"/>
      <c r="D22" s="1"/>
      <c r="E22" s="1"/>
      <c r="F22" s="1"/>
      <c r="G22" s="2" t="str">
        <f t="shared" si="0"/>
        <v/>
      </c>
      <c r="H22" s="1" t="str">
        <f t="shared" si="1"/>
        <v/>
      </c>
      <c r="I22" s="1" t="str">
        <f t="shared" si="2"/>
        <v/>
      </c>
      <c r="J22" s="3"/>
      <c r="K22" s="3" t="str">
        <f t="shared" si="3"/>
        <v/>
      </c>
    </row>
    <row r="23" spans="1:11">
      <c r="A23" s="1"/>
      <c r="B23" s="1"/>
      <c r="C23" s="1"/>
      <c r="D23" s="1"/>
      <c r="E23" s="1"/>
      <c r="F23" s="1"/>
      <c r="G23" s="2" t="str">
        <f t="shared" si="0"/>
        <v/>
      </c>
      <c r="H23" s="1" t="str">
        <f t="shared" si="1"/>
        <v/>
      </c>
      <c r="I23" s="1" t="str">
        <f t="shared" si="2"/>
        <v/>
      </c>
      <c r="J23" s="3"/>
      <c r="K23" s="3" t="str">
        <f t="shared" si="3"/>
        <v/>
      </c>
    </row>
    <row r="24" spans="1:11">
      <c r="A24" s="1"/>
      <c r="B24" s="1"/>
      <c r="C24" s="1"/>
      <c r="D24" s="1"/>
      <c r="E24" s="1"/>
      <c r="F24" s="1"/>
      <c r="G24" s="2" t="str">
        <f t="shared" si="0"/>
        <v/>
      </c>
      <c r="H24" s="1" t="str">
        <f t="shared" si="1"/>
        <v/>
      </c>
      <c r="I24" s="1" t="str">
        <f t="shared" si="2"/>
        <v/>
      </c>
      <c r="J24" s="3"/>
      <c r="K24" s="3" t="str">
        <f t="shared" si="3"/>
        <v/>
      </c>
    </row>
  </sheetData>
  <mergeCells count="2">
    <mergeCell ref="A1:K1"/>
    <mergeCell ref="A2:K2"/>
  </mergeCells>
  <conditionalFormatting sqref="G5:G24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dataValidations count="1">
    <dataValidation type="whole" sqref="D5:F24" xr:uid="{00000000-0002-0000-0000-000002000000}">
      <formula1>0</formula1>
      <formula2>100</formula2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Lists!$B$5:$B$11</xm:f>
          </x14:formula1>
          <xm:sqref>B5:B24</xm:sqref>
        </x14:dataValidation>
        <x14:dataValidation type="list" xr:uid="{00000000-0002-0000-0000-000001000000}">
          <x14:formula1>
            <xm:f>Lists!$A$5:$A$6</xm:f>
          </x14:formula1>
          <xm:sqref>C5:C24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4"/>
  <sheetViews>
    <sheetView workbookViewId="0">
      <selection sqref="A1:H1"/>
    </sheetView>
  </sheetViews>
  <sheetFormatPr defaultRowHeight="14.25"/>
  <cols>
    <col min="1" max="1" width="24" customWidth="1"/>
    <col min="2" max="2" width="55" customWidth="1"/>
    <col min="3" max="4" width="12" customWidth="1"/>
    <col min="5" max="5" width="28" customWidth="1"/>
    <col min="6" max="6" width="32" customWidth="1"/>
    <col min="7" max="7" width="18" customWidth="1"/>
    <col min="8" max="8" width="32" customWidth="1"/>
  </cols>
  <sheetData>
    <row r="1" spans="1:26" ht="30" customHeight="1">
      <c r="A1" s="14" t="s">
        <v>252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16" t="s">
        <v>253</v>
      </c>
      <c r="B2" s="17"/>
      <c r="C2" s="17"/>
      <c r="D2" s="17"/>
      <c r="E2" s="17"/>
      <c r="F2" s="17"/>
      <c r="G2" s="17"/>
      <c r="H2" s="17"/>
    </row>
    <row r="4" spans="1:26" ht="15">
      <c r="A4" s="6" t="s">
        <v>99</v>
      </c>
      <c r="B4" s="6" t="s">
        <v>100</v>
      </c>
      <c r="C4" s="6" t="s">
        <v>101</v>
      </c>
      <c r="D4" s="6" t="s">
        <v>102</v>
      </c>
      <c r="E4" s="6" t="s">
        <v>71</v>
      </c>
      <c r="F4" s="6" t="s">
        <v>103</v>
      </c>
      <c r="G4" s="6" t="s">
        <v>104</v>
      </c>
      <c r="H4" s="6" t="s">
        <v>52</v>
      </c>
    </row>
    <row r="5" spans="1:26" ht="42.75">
      <c r="A5" s="1" t="s">
        <v>254</v>
      </c>
      <c r="B5" s="1" t="s">
        <v>255</v>
      </c>
      <c r="C5" s="1">
        <v>25</v>
      </c>
      <c r="D5" s="1"/>
      <c r="E5" s="1" t="s">
        <v>256</v>
      </c>
      <c r="F5" s="1"/>
      <c r="G5" s="1"/>
      <c r="H5" s="1" t="s">
        <v>257</v>
      </c>
    </row>
    <row r="6" spans="1:26" ht="28.5">
      <c r="A6" s="1" t="s">
        <v>258</v>
      </c>
      <c r="B6" s="1" t="s">
        <v>259</v>
      </c>
      <c r="C6" s="1">
        <v>20</v>
      </c>
      <c r="D6" s="1"/>
      <c r="E6" s="1" t="s">
        <v>260</v>
      </c>
      <c r="F6" s="1"/>
      <c r="G6" s="1"/>
      <c r="H6" s="1" t="s">
        <v>261</v>
      </c>
    </row>
    <row r="7" spans="1:26" ht="28.5">
      <c r="A7" s="1" t="s">
        <v>133</v>
      </c>
      <c r="B7" s="1" t="s">
        <v>262</v>
      </c>
      <c r="C7" s="1">
        <v>15</v>
      </c>
      <c r="D7" s="1"/>
      <c r="E7" s="1" t="s">
        <v>263</v>
      </c>
      <c r="F7" s="1"/>
      <c r="G7" s="1"/>
      <c r="H7" s="1" t="s">
        <v>264</v>
      </c>
    </row>
    <row r="8" spans="1:26" ht="28.5">
      <c r="A8" s="1" t="s">
        <v>25</v>
      </c>
      <c r="B8" s="1" t="s">
        <v>265</v>
      </c>
      <c r="C8" s="1">
        <v>10</v>
      </c>
      <c r="D8" s="1"/>
      <c r="E8" s="1" t="s">
        <v>266</v>
      </c>
      <c r="F8" s="1"/>
      <c r="G8" s="1"/>
      <c r="H8" s="1" t="s">
        <v>128</v>
      </c>
    </row>
    <row r="9" spans="1:26" ht="28.5">
      <c r="A9" s="1" t="s">
        <v>267</v>
      </c>
      <c r="B9" s="1" t="s">
        <v>268</v>
      </c>
      <c r="C9" s="1">
        <v>15</v>
      </c>
      <c r="D9" s="1"/>
      <c r="E9" s="1" t="s">
        <v>269</v>
      </c>
      <c r="F9" s="1"/>
      <c r="G9" s="1"/>
      <c r="H9" s="1" t="s">
        <v>251</v>
      </c>
    </row>
    <row r="10" spans="1:26" ht="28.5">
      <c r="A10" s="1" t="s">
        <v>270</v>
      </c>
      <c r="B10" s="1" t="s">
        <v>271</v>
      </c>
      <c r="C10" s="1">
        <v>10</v>
      </c>
      <c r="D10" s="1"/>
      <c r="E10" s="1" t="s">
        <v>272</v>
      </c>
      <c r="F10" s="1"/>
      <c r="G10" s="1"/>
      <c r="H10" s="1" t="s">
        <v>273</v>
      </c>
    </row>
    <row r="11" spans="1:26">
      <c r="A11" s="1" t="s">
        <v>274</v>
      </c>
      <c r="B11" s="1" t="s">
        <v>275</v>
      </c>
      <c r="C11" s="1">
        <v>5</v>
      </c>
      <c r="D11" s="1"/>
      <c r="E11" s="1" t="s">
        <v>276</v>
      </c>
      <c r="F11" s="1"/>
      <c r="G11" s="1"/>
      <c r="H11" s="1" t="s">
        <v>273</v>
      </c>
    </row>
    <row r="12" spans="1:26">
      <c r="A12" s="1"/>
      <c r="B12" s="1"/>
      <c r="C12" s="1"/>
      <c r="D12" s="1"/>
      <c r="E12" s="1"/>
      <c r="F12" s="1"/>
      <c r="G12" s="1"/>
      <c r="H12" s="1"/>
    </row>
    <row r="13" spans="1:26" ht="15">
      <c r="A13" s="7" t="s">
        <v>141</v>
      </c>
      <c r="B13" s="7" t="s">
        <v>142</v>
      </c>
      <c r="C13" s="7">
        <v>100</v>
      </c>
      <c r="D13" s="7">
        <f>SUM(D5:D11)</f>
        <v>0</v>
      </c>
      <c r="E13" s="7"/>
      <c r="F13" s="7"/>
      <c r="G13" s="7"/>
      <c r="H13" s="7"/>
    </row>
    <row r="14" spans="1:26" ht="45">
      <c r="A14" s="9" t="s">
        <v>143</v>
      </c>
      <c r="B14" s="9"/>
      <c r="C14" s="9" t="str">
        <f>IF(D13&gt;=90,"Tier 1 - Highest Priority",IF(D13&gt;=80,"Tier 1",IF(D13&gt;=70,"Tier 2 - Review","Not Recommended")))</f>
        <v>Not Recommended</v>
      </c>
      <c r="D14" s="9"/>
      <c r="E14" s="9"/>
      <c r="F14" s="9"/>
      <c r="G14" s="9"/>
      <c r="H14" s="9"/>
    </row>
  </sheetData>
  <mergeCells count="2">
    <mergeCell ref="A1:H1"/>
    <mergeCell ref="A2:H2"/>
  </mergeCells>
  <conditionalFormatting sqref="D5:D11">
    <cfRule type="dataBar" priority="1">
      <dataBar>
        <cfvo type="min"/>
        <cfvo type="max"/>
        <color rgb="FF70AD47"/>
      </dataBar>
    </cfRule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{A69DF01C-7CF1-CD70-9D58-3E68A84D2AB8}</x14:id>
        </ext>
      </extLst>
    </cfRule>
  </conditionalFormatting>
  <dataValidations count="1">
    <dataValidation type="whole" sqref="D5:D11" xr:uid="{00000000-0002-0000-0900-000000000000}">
      <formula1>0</formula1>
      <formula2>25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69DF01C-7CF1-CD70-9D58-3E68A84D2AB8}">
            <x14:dataBar>
              <x14:cfvo type="min"/>
              <x14:cfvo type="max"/>
              <x14:negativeFillColor auto="1"/>
              <x14:axisColor auto="1"/>
            </x14:dataBar>
          </x14:cfRule>
          <xm:sqref>D5:D11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5"/>
  <sheetViews>
    <sheetView workbookViewId="0">
      <selection sqref="A1:H1"/>
    </sheetView>
  </sheetViews>
  <sheetFormatPr defaultRowHeight="14.25"/>
  <cols>
    <col min="1" max="1" width="24" customWidth="1"/>
    <col min="2" max="2" width="55" customWidth="1"/>
    <col min="3" max="4" width="12" customWidth="1"/>
    <col min="5" max="5" width="28" customWidth="1"/>
    <col min="6" max="6" width="32" customWidth="1"/>
    <col min="7" max="7" width="18" customWidth="1"/>
    <col min="8" max="8" width="32" customWidth="1"/>
  </cols>
  <sheetData>
    <row r="1" spans="1:26" ht="30" customHeight="1">
      <c r="A1" s="14" t="s">
        <v>277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16" t="s">
        <v>278</v>
      </c>
      <c r="B2" s="17"/>
      <c r="C2" s="17"/>
      <c r="D2" s="17"/>
      <c r="E2" s="17"/>
      <c r="F2" s="17"/>
      <c r="G2" s="17"/>
      <c r="H2" s="17"/>
    </row>
    <row r="4" spans="1:26" ht="15">
      <c r="A4" s="6" t="s">
        <v>99</v>
      </c>
      <c r="B4" s="6" t="s">
        <v>100</v>
      </c>
      <c r="C4" s="6" t="s">
        <v>101</v>
      </c>
      <c r="D4" s="6" t="s">
        <v>102</v>
      </c>
      <c r="E4" s="6" t="s">
        <v>71</v>
      </c>
      <c r="F4" s="6" t="s">
        <v>103</v>
      </c>
      <c r="G4" s="6" t="s">
        <v>104</v>
      </c>
      <c r="H4" s="6" t="s">
        <v>52</v>
      </c>
    </row>
    <row r="5" spans="1:26" ht="42.75">
      <c r="A5" s="1" t="s">
        <v>279</v>
      </c>
      <c r="B5" s="1" t="s">
        <v>280</v>
      </c>
      <c r="C5" s="1">
        <v>15</v>
      </c>
      <c r="D5" s="1"/>
      <c r="E5" s="1" t="s">
        <v>281</v>
      </c>
      <c r="F5" s="1"/>
      <c r="G5" s="1"/>
      <c r="H5" s="1" t="s">
        <v>282</v>
      </c>
    </row>
    <row r="6" spans="1:26" ht="42.75">
      <c r="A6" s="1" t="s">
        <v>25</v>
      </c>
      <c r="B6" s="1" t="s">
        <v>283</v>
      </c>
      <c r="C6" s="1">
        <v>10</v>
      </c>
      <c r="D6" s="1"/>
      <c r="E6" s="1" t="s">
        <v>284</v>
      </c>
      <c r="F6" s="1"/>
      <c r="G6" s="1"/>
      <c r="H6" s="1" t="s">
        <v>285</v>
      </c>
    </row>
    <row r="7" spans="1:26" ht="42.75">
      <c r="A7" s="1" t="s">
        <v>286</v>
      </c>
      <c r="B7" s="1" t="s">
        <v>287</v>
      </c>
      <c r="C7" s="1">
        <v>12</v>
      </c>
      <c r="D7" s="1"/>
      <c r="E7" s="1" t="s">
        <v>288</v>
      </c>
      <c r="F7" s="1"/>
      <c r="G7" s="1"/>
      <c r="H7" s="1" t="s">
        <v>289</v>
      </c>
    </row>
    <row r="8" spans="1:26" ht="42.75">
      <c r="A8" s="1" t="s">
        <v>290</v>
      </c>
      <c r="B8" s="1" t="s">
        <v>291</v>
      </c>
      <c r="C8" s="1">
        <v>18</v>
      </c>
      <c r="D8" s="1"/>
      <c r="E8" s="1" t="s">
        <v>292</v>
      </c>
      <c r="F8" s="1"/>
      <c r="G8" s="1"/>
      <c r="H8" s="1" t="s">
        <v>293</v>
      </c>
    </row>
    <row r="9" spans="1:26" ht="42.75">
      <c r="A9" s="1" t="s">
        <v>294</v>
      </c>
      <c r="B9" s="1" t="s">
        <v>295</v>
      </c>
      <c r="C9" s="1">
        <v>15</v>
      </c>
      <c r="D9" s="1"/>
      <c r="E9" s="1" t="s">
        <v>296</v>
      </c>
      <c r="F9" s="1"/>
      <c r="G9" s="1"/>
      <c r="H9" s="1" t="s">
        <v>297</v>
      </c>
    </row>
    <row r="10" spans="1:26" ht="28.5">
      <c r="A10" s="1" t="s">
        <v>298</v>
      </c>
      <c r="B10" s="1" t="s">
        <v>299</v>
      </c>
      <c r="C10" s="1">
        <v>15</v>
      </c>
      <c r="D10" s="1"/>
      <c r="E10" s="1" t="s">
        <v>300</v>
      </c>
      <c r="F10" s="1"/>
      <c r="G10" s="1"/>
      <c r="H10" s="1" t="s">
        <v>301</v>
      </c>
    </row>
    <row r="11" spans="1:26" ht="28.5">
      <c r="A11" s="1" t="s">
        <v>302</v>
      </c>
      <c r="B11" s="1" t="s">
        <v>303</v>
      </c>
      <c r="C11" s="1">
        <v>7</v>
      </c>
      <c r="D11" s="1"/>
      <c r="E11" s="1" t="s">
        <v>304</v>
      </c>
      <c r="F11" s="1"/>
      <c r="G11" s="1"/>
      <c r="H11" s="1" t="s">
        <v>305</v>
      </c>
    </row>
    <row r="12" spans="1:26" ht="28.5">
      <c r="A12" s="1" t="s">
        <v>306</v>
      </c>
      <c r="B12" s="1" t="s">
        <v>307</v>
      </c>
      <c r="C12" s="1">
        <v>8</v>
      </c>
      <c r="D12" s="1"/>
      <c r="E12" s="1" t="s">
        <v>308</v>
      </c>
      <c r="F12" s="1"/>
      <c r="G12" s="1"/>
      <c r="H12" s="1" t="s">
        <v>309</v>
      </c>
    </row>
    <row r="13" spans="1:26" ht="15">
      <c r="A13" s="4"/>
      <c r="B13" s="4"/>
      <c r="C13" s="4"/>
      <c r="D13" s="4"/>
      <c r="E13" s="1"/>
      <c r="F13" s="1"/>
      <c r="G13" s="1"/>
      <c r="H13" s="1"/>
    </row>
    <row r="14" spans="1:26" ht="15">
      <c r="A14" s="7" t="s">
        <v>141</v>
      </c>
      <c r="B14" s="7" t="s">
        <v>142</v>
      </c>
      <c r="C14" s="7">
        <v>100</v>
      </c>
      <c r="D14" s="7">
        <f>SUM(D5:D12)</f>
        <v>0</v>
      </c>
      <c r="E14" s="7"/>
      <c r="F14" s="7"/>
      <c r="G14" s="7"/>
      <c r="H14" s="7"/>
    </row>
    <row r="15" spans="1:26" ht="15">
      <c r="A15" s="8" t="s">
        <v>143</v>
      </c>
      <c r="B15" s="8"/>
      <c r="C15" s="8" t="str">
        <f>IF(D14&gt;=90,"Tier 1 - Highest Priority",IF(D14&gt;=80,"Tier 1",IF(D14&gt;=70,"Tier 2 - Review","Not Recommended")))</f>
        <v>Not Recommended</v>
      </c>
      <c r="D15" s="8"/>
      <c r="E15" s="8"/>
      <c r="F15" s="8"/>
      <c r="G15" s="8"/>
      <c r="H15" s="8"/>
    </row>
  </sheetData>
  <mergeCells count="2">
    <mergeCell ref="A1:H1"/>
    <mergeCell ref="A2:H2"/>
  </mergeCells>
  <conditionalFormatting sqref="D5:D12">
    <cfRule type="dataBar" priority="1">
      <dataBar>
        <cfvo type="min"/>
        <cfvo type="max"/>
        <color rgb="FF70AD47"/>
      </dataBar>
    </cfRule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{F6725FF2-1B12-A35A-5CA9-57C3AFF66040}</x14:id>
        </ext>
      </extLst>
    </cfRule>
  </conditionalFormatting>
  <dataValidations count="1">
    <dataValidation type="whole" sqref="D5:D12" xr:uid="{00000000-0002-0000-0A00-000000000000}">
      <formula1>0</formula1>
      <formula2>25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725FF2-1B12-A35A-5CA9-57C3AFF66040}">
            <x14:dataBar>
              <x14:cfvo type="min"/>
              <x14:cfvo type="max"/>
              <x14:negativeFillColor auto="1"/>
              <x14:axisColor auto="1"/>
            </x14:dataBar>
          </x14:cfRule>
          <xm:sqref>D5:D12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4"/>
  <sheetViews>
    <sheetView workbookViewId="0">
      <selection sqref="A1:K1"/>
    </sheetView>
  </sheetViews>
  <sheetFormatPr defaultRowHeight="14.25"/>
  <cols>
    <col min="1" max="10" width="18" customWidth="1"/>
    <col min="11" max="11" width="42" customWidth="1"/>
  </cols>
  <sheetData>
    <row r="1" spans="1:26" ht="30" customHeight="1">
      <c r="A1" s="19" t="s">
        <v>310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20" t="s">
        <v>311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26" ht="30">
      <c r="A4" s="12" t="s">
        <v>312</v>
      </c>
      <c r="B4" s="12" t="s">
        <v>313</v>
      </c>
      <c r="C4" s="12" t="s">
        <v>314</v>
      </c>
      <c r="D4" s="12" t="s">
        <v>315</v>
      </c>
      <c r="E4" s="12" t="s">
        <v>316</v>
      </c>
      <c r="F4" s="12" t="s">
        <v>317</v>
      </c>
      <c r="G4" s="12" t="s">
        <v>318</v>
      </c>
      <c r="H4" s="12" t="s">
        <v>319</v>
      </c>
      <c r="I4" s="12" t="s">
        <v>320</v>
      </c>
      <c r="J4" s="12" t="s">
        <v>321</v>
      </c>
      <c r="K4" s="12" t="s">
        <v>322</v>
      </c>
    </row>
    <row r="5" spans="1:26">
      <c r="A5" s="1"/>
      <c r="B5" s="1"/>
      <c r="C5" s="1"/>
      <c r="D5" s="1"/>
      <c r="E5" s="1"/>
      <c r="F5" s="1"/>
      <c r="G5" s="1" t="str">
        <f t="shared" ref="G5:G34" si="0">IF(COUNT(C5:F5)=0,"",AVERAGE(C5:F5))</f>
        <v/>
      </c>
      <c r="H5" s="1"/>
      <c r="I5" s="1"/>
      <c r="J5" s="1" t="str">
        <f t="shared" ref="J5:J34" si="1">IF(H5="","",IF(I5="Fail","Not Recommended",IF(H5&gt;=90,"Tier 1 - Highest Priority",IF(H5&gt;=80,"Tier 1",IF(H5&gt;=70,"Tier 2",IF(H5&gt;=60,"Reallocate/Reduce","Not Recommended"))))))</f>
        <v/>
      </c>
      <c r="K5" s="1"/>
    </row>
    <row r="6" spans="1:26">
      <c r="A6" s="1"/>
      <c r="B6" s="1"/>
      <c r="C6" s="1"/>
      <c r="D6" s="1"/>
      <c r="E6" s="1"/>
      <c r="F6" s="1"/>
      <c r="G6" s="1" t="str">
        <f t="shared" si="0"/>
        <v/>
      </c>
      <c r="H6" s="1"/>
      <c r="I6" s="1"/>
      <c r="J6" s="1" t="str">
        <f t="shared" si="1"/>
        <v/>
      </c>
      <c r="K6" s="1"/>
    </row>
    <row r="7" spans="1:26">
      <c r="A7" s="1"/>
      <c r="B7" s="1"/>
      <c r="C7" s="1"/>
      <c r="D7" s="1"/>
      <c r="E7" s="1"/>
      <c r="F7" s="1"/>
      <c r="G7" s="1" t="str">
        <f t="shared" si="0"/>
        <v/>
      </c>
      <c r="H7" s="1"/>
      <c r="I7" s="1"/>
      <c r="J7" s="1" t="str">
        <f t="shared" si="1"/>
        <v/>
      </c>
      <c r="K7" s="1"/>
    </row>
    <row r="8" spans="1:26">
      <c r="A8" s="1"/>
      <c r="B8" s="1"/>
      <c r="C8" s="1"/>
      <c r="D8" s="1"/>
      <c r="E8" s="1"/>
      <c r="F8" s="1"/>
      <c r="G8" s="1" t="str">
        <f t="shared" si="0"/>
        <v/>
      </c>
      <c r="H8" s="1"/>
      <c r="I8" s="1"/>
      <c r="J8" s="1" t="str">
        <f t="shared" si="1"/>
        <v/>
      </c>
      <c r="K8" s="1"/>
    </row>
    <row r="9" spans="1:26">
      <c r="A9" s="1"/>
      <c r="B9" s="1"/>
      <c r="C9" s="1"/>
      <c r="D9" s="1"/>
      <c r="E9" s="1"/>
      <c r="F9" s="1"/>
      <c r="G9" s="1" t="str">
        <f t="shared" si="0"/>
        <v/>
      </c>
      <c r="H9" s="1"/>
      <c r="I9" s="1"/>
      <c r="J9" s="1" t="str">
        <f t="shared" si="1"/>
        <v/>
      </c>
      <c r="K9" s="1"/>
    </row>
    <row r="10" spans="1:26">
      <c r="A10" s="1"/>
      <c r="B10" s="1"/>
      <c r="C10" s="1"/>
      <c r="D10" s="1"/>
      <c r="E10" s="1"/>
      <c r="F10" s="1"/>
      <c r="G10" s="1" t="str">
        <f t="shared" si="0"/>
        <v/>
      </c>
      <c r="H10" s="1"/>
      <c r="I10" s="1"/>
      <c r="J10" s="1" t="str">
        <f t="shared" si="1"/>
        <v/>
      </c>
      <c r="K10" s="1"/>
    </row>
    <row r="11" spans="1:26">
      <c r="A11" s="1"/>
      <c r="B11" s="1"/>
      <c r="C11" s="1"/>
      <c r="D11" s="1"/>
      <c r="E11" s="1"/>
      <c r="F11" s="1"/>
      <c r="G11" s="1" t="str">
        <f t="shared" si="0"/>
        <v/>
      </c>
      <c r="H11" s="1"/>
      <c r="I11" s="1"/>
      <c r="J11" s="1" t="str">
        <f t="shared" si="1"/>
        <v/>
      </c>
      <c r="K11" s="1"/>
    </row>
    <row r="12" spans="1:26">
      <c r="A12" s="1"/>
      <c r="B12" s="1"/>
      <c r="C12" s="1"/>
      <c r="D12" s="1"/>
      <c r="E12" s="1"/>
      <c r="F12" s="1"/>
      <c r="G12" s="1" t="str">
        <f t="shared" si="0"/>
        <v/>
      </c>
      <c r="H12" s="1"/>
      <c r="I12" s="1"/>
      <c r="J12" s="1" t="str">
        <f t="shared" si="1"/>
        <v/>
      </c>
      <c r="K12" s="1"/>
    </row>
    <row r="13" spans="1:26">
      <c r="A13" s="1"/>
      <c r="B13" s="1"/>
      <c r="C13" s="1"/>
      <c r="D13" s="1"/>
      <c r="E13" s="1"/>
      <c r="F13" s="1"/>
      <c r="G13" s="1" t="str">
        <f t="shared" si="0"/>
        <v/>
      </c>
      <c r="H13" s="1"/>
      <c r="I13" s="1"/>
      <c r="J13" s="1" t="str">
        <f t="shared" si="1"/>
        <v/>
      </c>
      <c r="K13" s="1"/>
    </row>
    <row r="14" spans="1:26">
      <c r="A14" s="1"/>
      <c r="B14" s="1"/>
      <c r="C14" s="1"/>
      <c r="D14" s="1"/>
      <c r="E14" s="1"/>
      <c r="F14" s="1"/>
      <c r="G14" s="1" t="str">
        <f t="shared" si="0"/>
        <v/>
      </c>
      <c r="H14" s="1"/>
      <c r="I14" s="1"/>
      <c r="J14" s="1" t="str">
        <f t="shared" si="1"/>
        <v/>
      </c>
      <c r="K14" s="1"/>
    </row>
    <row r="15" spans="1:26">
      <c r="A15" s="1"/>
      <c r="B15" s="1"/>
      <c r="C15" s="1"/>
      <c r="D15" s="1"/>
      <c r="E15" s="1"/>
      <c r="F15" s="1"/>
      <c r="G15" s="1" t="str">
        <f t="shared" si="0"/>
        <v/>
      </c>
      <c r="H15" s="1"/>
      <c r="I15" s="1"/>
      <c r="J15" s="1" t="str">
        <f t="shared" si="1"/>
        <v/>
      </c>
      <c r="K15" s="1"/>
    </row>
    <row r="16" spans="1:26">
      <c r="A16" s="1"/>
      <c r="B16" s="1"/>
      <c r="C16" s="1"/>
      <c r="D16" s="1"/>
      <c r="E16" s="1"/>
      <c r="F16" s="1"/>
      <c r="G16" s="1" t="str">
        <f t="shared" si="0"/>
        <v/>
      </c>
      <c r="H16" s="1"/>
      <c r="I16" s="1"/>
      <c r="J16" s="1" t="str">
        <f t="shared" si="1"/>
        <v/>
      </c>
      <c r="K16" s="1"/>
    </row>
    <row r="17" spans="1:11">
      <c r="A17" s="1"/>
      <c r="B17" s="1"/>
      <c r="C17" s="1"/>
      <c r="D17" s="1"/>
      <c r="E17" s="1"/>
      <c r="F17" s="1"/>
      <c r="G17" s="1" t="str">
        <f t="shared" si="0"/>
        <v/>
      </c>
      <c r="H17" s="1"/>
      <c r="I17" s="1"/>
      <c r="J17" s="1" t="str">
        <f t="shared" si="1"/>
        <v/>
      </c>
      <c r="K17" s="1"/>
    </row>
    <row r="18" spans="1:11">
      <c r="A18" s="1"/>
      <c r="B18" s="1"/>
      <c r="C18" s="1"/>
      <c r="D18" s="1"/>
      <c r="E18" s="1"/>
      <c r="F18" s="1"/>
      <c r="G18" s="1" t="str">
        <f t="shared" si="0"/>
        <v/>
      </c>
      <c r="H18" s="1"/>
      <c r="I18" s="1"/>
      <c r="J18" s="1" t="str">
        <f t="shared" si="1"/>
        <v/>
      </c>
      <c r="K18" s="1"/>
    </row>
    <row r="19" spans="1:11">
      <c r="A19" s="1"/>
      <c r="B19" s="1"/>
      <c r="C19" s="1"/>
      <c r="D19" s="1"/>
      <c r="E19" s="1"/>
      <c r="F19" s="1"/>
      <c r="G19" s="1" t="str">
        <f t="shared" si="0"/>
        <v/>
      </c>
      <c r="H19" s="1"/>
      <c r="I19" s="1"/>
      <c r="J19" s="1" t="str">
        <f t="shared" si="1"/>
        <v/>
      </c>
      <c r="K19" s="1"/>
    </row>
    <row r="20" spans="1:11">
      <c r="A20" s="1"/>
      <c r="B20" s="1"/>
      <c r="C20" s="1"/>
      <c r="D20" s="1"/>
      <c r="E20" s="1"/>
      <c r="F20" s="1"/>
      <c r="G20" s="1" t="str">
        <f t="shared" si="0"/>
        <v/>
      </c>
      <c r="H20" s="1"/>
      <c r="I20" s="1"/>
      <c r="J20" s="1" t="str">
        <f t="shared" si="1"/>
        <v/>
      </c>
      <c r="K20" s="1"/>
    </row>
    <row r="21" spans="1:11">
      <c r="A21" s="1"/>
      <c r="B21" s="1"/>
      <c r="C21" s="1"/>
      <c r="D21" s="1"/>
      <c r="E21" s="1"/>
      <c r="F21" s="1"/>
      <c r="G21" s="1" t="str">
        <f t="shared" si="0"/>
        <v/>
      </c>
      <c r="H21" s="1"/>
      <c r="I21" s="1"/>
      <c r="J21" s="1" t="str">
        <f t="shared" si="1"/>
        <v/>
      </c>
      <c r="K21" s="1"/>
    </row>
    <row r="22" spans="1:11">
      <c r="A22" s="1"/>
      <c r="B22" s="1"/>
      <c r="C22" s="1"/>
      <c r="D22" s="1"/>
      <c r="E22" s="1"/>
      <c r="F22" s="1"/>
      <c r="G22" s="1" t="str">
        <f t="shared" si="0"/>
        <v/>
      </c>
      <c r="H22" s="1"/>
      <c r="I22" s="1"/>
      <c r="J22" s="1" t="str">
        <f t="shared" si="1"/>
        <v/>
      </c>
      <c r="K22" s="1"/>
    </row>
    <row r="23" spans="1:11">
      <c r="A23" s="1"/>
      <c r="B23" s="1"/>
      <c r="C23" s="1"/>
      <c r="D23" s="1"/>
      <c r="E23" s="1"/>
      <c r="F23" s="1"/>
      <c r="G23" s="1" t="str">
        <f t="shared" si="0"/>
        <v/>
      </c>
      <c r="H23" s="1"/>
      <c r="I23" s="1"/>
      <c r="J23" s="1" t="str">
        <f t="shared" si="1"/>
        <v/>
      </c>
      <c r="K23" s="1"/>
    </row>
    <row r="24" spans="1:11">
      <c r="A24" s="1"/>
      <c r="B24" s="1"/>
      <c r="C24" s="1"/>
      <c r="D24" s="1"/>
      <c r="E24" s="1"/>
      <c r="F24" s="1"/>
      <c r="G24" s="1" t="str">
        <f t="shared" si="0"/>
        <v/>
      </c>
      <c r="H24" s="1"/>
      <c r="I24" s="1"/>
      <c r="J24" s="1" t="str">
        <f t="shared" si="1"/>
        <v/>
      </c>
      <c r="K24" s="1"/>
    </row>
    <row r="25" spans="1:11">
      <c r="A25" s="1"/>
      <c r="B25" s="1"/>
      <c r="C25" s="1"/>
      <c r="D25" s="1"/>
      <c r="E25" s="1"/>
      <c r="F25" s="1"/>
      <c r="G25" s="1" t="str">
        <f t="shared" si="0"/>
        <v/>
      </c>
      <c r="H25" s="1"/>
      <c r="I25" s="1"/>
      <c r="J25" s="1" t="str">
        <f t="shared" si="1"/>
        <v/>
      </c>
      <c r="K25" s="1"/>
    </row>
    <row r="26" spans="1:11">
      <c r="A26" s="1"/>
      <c r="B26" s="1"/>
      <c r="C26" s="1"/>
      <c r="D26" s="1"/>
      <c r="E26" s="1"/>
      <c r="F26" s="1"/>
      <c r="G26" s="1" t="str">
        <f t="shared" si="0"/>
        <v/>
      </c>
      <c r="H26" s="1"/>
      <c r="I26" s="1"/>
      <c r="J26" s="1" t="str">
        <f t="shared" si="1"/>
        <v/>
      </c>
      <c r="K26" s="1"/>
    </row>
    <row r="27" spans="1:11">
      <c r="A27" s="1"/>
      <c r="B27" s="1"/>
      <c r="C27" s="1"/>
      <c r="D27" s="1"/>
      <c r="E27" s="1"/>
      <c r="F27" s="1"/>
      <c r="G27" s="1" t="str">
        <f t="shared" si="0"/>
        <v/>
      </c>
      <c r="H27" s="1"/>
      <c r="I27" s="1"/>
      <c r="J27" s="1" t="str">
        <f t="shared" si="1"/>
        <v/>
      </c>
      <c r="K27" s="1"/>
    </row>
    <row r="28" spans="1:11">
      <c r="A28" s="1"/>
      <c r="B28" s="1"/>
      <c r="C28" s="1"/>
      <c r="D28" s="1"/>
      <c r="E28" s="1"/>
      <c r="F28" s="1"/>
      <c r="G28" s="1" t="str">
        <f t="shared" si="0"/>
        <v/>
      </c>
      <c r="H28" s="1"/>
      <c r="I28" s="1"/>
      <c r="J28" s="1" t="str">
        <f t="shared" si="1"/>
        <v/>
      </c>
      <c r="K28" s="1"/>
    </row>
    <row r="29" spans="1:11">
      <c r="A29" s="1"/>
      <c r="B29" s="1"/>
      <c r="C29" s="1"/>
      <c r="D29" s="1"/>
      <c r="E29" s="1"/>
      <c r="F29" s="1"/>
      <c r="G29" s="1" t="str">
        <f t="shared" si="0"/>
        <v/>
      </c>
      <c r="H29" s="1"/>
      <c r="I29" s="1"/>
      <c r="J29" s="1" t="str">
        <f t="shared" si="1"/>
        <v/>
      </c>
      <c r="K29" s="1"/>
    </row>
    <row r="30" spans="1:11">
      <c r="A30" s="1"/>
      <c r="B30" s="1"/>
      <c r="C30" s="1"/>
      <c r="D30" s="1"/>
      <c r="E30" s="1"/>
      <c r="F30" s="1"/>
      <c r="G30" s="1" t="str">
        <f t="shared" si="0"/>
        <v/>
      </c>
      <c r="H30" s="1"/>
      <c r="I30" s="1"/>
      <c r="J30" s="1" t="str">
        <f t="shared" si="1"/>
        <v/>
      </c>
      <c r="K30" s="1"/>
    </row>
    <row r="31" spans="1:11">
      <c r="A31" s="1"/>
      <c r="B31" s="1"/>
      <c r="C31" s="1"/>
      <c r="D31" s="1"/>
      <c r="E31" s="1"/>
      <c r="F31" s="1"/>
      <c r="G31" s="1" t="str">
        <f t="shared" si="0"/>
        <v/>
      </c>
      <c r="H31" s="1"/>
      <c r="I31" s="1"/>
      <c r="J31" s="1" t="str">
        <f t="shared" si="1"/>
        <v/>
      </c>
      <c r="K31" s="1"/>
    </row>
    <row r="32" spans="1:11">
      <c r="A32" s="1"/>
      <c r="B32" s="1"/>
      <c r="C32" s="1"/>
      <c r="D32" s="1"/>
      <c r="E32" s="1"/>
      <c r="F32" s="1"/>
      <c r="G32" s="1" t="str">
        <f t="shared" si="0"/>
        <v/>
      </c>
      <c r="H32" s="1"/>
      <c r="I32" s="1"/>
      <c r="J32" s="1" t="str">
        <f t="shared" si="1"/>
        <v/>
      </c>
      <c r="K32" s="1"/>
    </row>
    <row r="33" spans="1:11">
      <c r="A33" s="1"/>
      <c r="B33" s="1"/>
      <c r="C33" s="1"/>
      <c r="D33" s="1"/>
      <c r="E33" s="1"/>
      <c r="F33" s="1"/>
      <c r="G33" s="1" t="str">
        <f t="shared" si="0"/>
        <v/>
      </c>
      <c r="H33" s="1"/>
      <c r="I33" s="1"/>
      <c r="J33" s="1" t="str">
        <f t="shared" si="1"/>
        <v/>
      </c>
      <c r="K33" s="1"/>
    </row>
    <row r="34" spans="1:11">
      <c r="A34" s="1"/>
      <c r="B34" s="1"/>
      <c r="C34" s="1"/>
      <c r="D34" s="1"/>
      <c r="E34" s="1"/>
      <c r="F34" s="1"/>
      <c r="G34" s="1" t="str">
        <f t="shared" si="0"/>
        <v/>
      </c>
      <c r="H34" s="1"/>
      <c r="I34" s="1"/>
      <c r="J34" s="1" t="str">
        <f t="shared" si="1"/>
        <v/>
      </c>
      <c r="K34" s="1"/>
    </row>
  </sheetData>
  <mergeCells count="2">
    <mergeCell ref="A1:K1"/>
    <mergeCell ref="A2:K2"/>
  </mergeCells>
  <dataValidations count="1">
    <dataValidation type="whole" sqref="C5:H34" xr:uid="{00000000-0002-0000-0B00-000001000000}">
      <formula1>0</formula1>
      <formula2>100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B00-000000000000}">
          <x14:formula1>
            <xm:f>Lists!$B$5:$B$11</xm:f>
          </x14:formula1>
          <xm:sqref>B5:B34</xm:sqref>
        </x14:dataValidation>
        <x14:dataValidation type="list" xr:uid="{00000000-0002-0000-0B00-000002000000}">
          <x14:formula1>
            <xm:f>Lists!$A$5:$A$6</xm:f>
          </x14:formula1>
          <xm:sqref>I5:I34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44"/>
  <sheetViews>
    <sheetView workbookViewId="0">
      <selection sqref="A1:L1"/>
    </sheetView>
  </sheetViews>
  <sheetFormatPr defaultRowHeight="14.25"/>
  <cols>
    <col min="1" max="1" width="17" customWidth="1"/>
    <col min="2" max="2" width="28" customWidth="1"/>
    <col min="3" max="10" width="17" customWidth="1"/>
    <col min="11" max="12" width="36" customWidth="1"/>
  </cols>
  <sheetData>
    <row r="1" spans="1:26" ht="30" customHeight="1">
      <c r="A1" s="19" t="s">
        <v>323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20" t="s">
        <v>324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26" ht="30">
      <c r="A4" s="12" t="s">
        <v>325</v>
      </c>
      <c r="B4" s="12" t="s">
        <v>312</v>
      </c>
      <c r="C4" s="12" t="s">
        <v>313</v>
      </c>
      <c r="D4" s="12" t="s">
        <v>320</v>
      </c>
      <c r="E4" s="12" t="s">
        <v>326</v>
      </c>
      <c r="F4" s="12" t="s">
        <v>327</v>
      </c>
      <c r="G4" s="12" t="s">
        <v>328</v>
      </c>
      <c r="H4" s="12" t="s">
        <v>143</v>
      </c>
      <c r="I4" s="12" t="s">
        <v>329</v>
      </c>
      <c r="J4" s="12" t="s">
        <v>330</v>
      </c>
      <c r="K4" s="12" t="s">
        <v>331</v>
      </c>
      <c r="L4" s="12" t="s">
        <v>332</v>
      </c>
    </row>
    <row r="5" spans="1:26">
      <c r="A5" s="1" t="str">
        <f t="shared" ref="A5:A44" si="0">IF(E5="","",RANK(E5,$E$5:$E$44,0))</f>
        <v/>
      </c>
      <c r="B5" s="1"/>
      <c r="C5" s="1"/>
      <c r="D5" s="1"/>
      <c r="E5" s="1"/>
      <c r="F5" s="3"/>
      <c r="G5" s="3" t="str">
        <f t="shared" ref="G5:G44" si="1">IF(H5="","",IF(OR(H5="Not Recommended",H5="Reallocate/Reduce"),0,F5))</f>
        <v/>
      </c>
      <c r="H5" s="1" t="str">
        <f t="shared" ref="H5:H44" si="2">IF(E5="","",IF(D5="Fail","Not Recommended",IF(E5&gt;=90,"Tier 1 - Highest Priority",IF(E5&gt;=80,"Tier 1",IF(E5&gt;=70,"Tier 2",IF(E5&gt;=60,"Reallocate/Reduce","Not Recommended"))))))</f>
        <v/>
      </c>
      <c r="I5" s="1" t="str">
        <f t="shared" ref="I5:I44" si="3">IF(H5="","",IF(OR(H5="Reallocate/Reduce",H5="Not Recommended"),"Review for Reallocation",""))</f>
        <v/>
      </c>
      <c r="J5" s="1" t="str">
        <f t="shared" ref="J5:J44" si="4">IF(H5="","",IF(OR(H5="Tier 1 - Highest Priority",H5="Tier 1"),"Tier 1",IF(H5="Tier 2","Tier 2","Not Funded")))</f>
        <v/>
      </c>
      <c r="K5" s="1"/>
      <c r="L5" s="1"/>
    </row>
    <row r="6" spans="1:26">
      <c r="A6" s="1" t="str">
        <f t="shared" si="0"/>
        <v/>
      </c>
      <c r="B6" s="1"/>
      <c r="C6" s="1"/>
      <c r="D6" s="1"/>
      <c r="E6" s="1"/>
      <c r="F6" s="3"/>
      <c r="G6" s="3" t="str">
        <f t="shared" si="1"/>
        <v/>
      </c>
      <c r="H6" s="1" t="str">
        <f t="shared" si="2"/>
        <v/>
      </c>
      <c r="I6" s="1" t="str">
        <f t="shared" si="3"/>
        <v/>
      </c>
      <c r="J6" s="1" t="str">
        <f t="shared" si="4"/>
        <v/>
      </c>
      <c r="K6" s="1"/>
      <c r="L6" s="1"/>
    </row>
    <row r="7" spans="1:26">
      <c r="A7" s="1" t="str">
        <f t="shared" si="0"/>
        <v/>
      </c>
      <c r="B7" s="1"/>
      <c r="C7" s="1"/>
      <c r="D7" s="1"/>
      <c r="E7" s="1"/>
      <c r="F7" s="3"/>
      <c r="G7" s="3" t="str">
        <f t="shared" si="1"/>
        <v/>
      </c>
      <c r="H7" s="1" t="str">
        <f t="shared" si="2"/>
        <v/>
      </c>
      <c r="I7" s="1" t="str">
        <f t="shared" si="3"/>
        <v/>
      </c>
      <c r="J7" s="1" t="str">
        <f t="shared" si="4"/>
        <v/>
      </c>
      <c r="K7" s="1"/>
      <c r="L7" s="1"/>
    </row>
    <row r="8" spans="1:26">
      <c r="A8" s="1" t="str">
        <f t="shared" si="0"/>
        <v/>
      </c>
      <c r="B8" s="1"/>
      <c r="C8" s="1"/>
      <c r="D8" s="1"/>
      <c r="E8" s="1"/>
      <c r="F8" s="3"/>
      <c r="G8" s="3" t="str">
        <f t="shared" si="1"/>
        <v/>
      </c>
      <c r="H8" s="1" t="str">
        <f t="shared" si="2"/>
        <v/>
      </c>
      <c r="I8" s="1" t="str">
        <f t="shared" si="3"/>
        <v/>
      </c>
      <c r="J8" s="1" t="str">
        <f t="shared" si="4"/>
        <v/>
      </c>
      <c r="K8" s="1"/>
      <c r="L8" s="1"/>
    </row>
    <row r="9" spans="1:26">
      <c r="A9" s="1" t="str">
        <f t="shared" si="0"/>
        <v/>
      </c>
      <c r="B9" s="1"/>
      <c r="C9" s="1"/>
      <c r="D9" s="1"/>
      <c r="E9" s="1"/>
      <c r="F9" s="3"/>
      <c r="G9" s="3" t="str">
        <f t="shared" si="1"/>
        <v/>
      </c>
      <c r="H9" s="1" t="str">
        <f t="shared" si="2"/>
        <v/>
      </c>
      <c r="I9" s="1" t="str">
        <f t="shared" si="3"/>
        <v/>
      </c>
      <c r="J9" s="1" t="str">
        <f t="shared" si="4"/>
        <v/>
      </c>
      <c r="K9" s="1"/>
      <c r="L9" s="1"/>
    </row>
    <row r="10" spans="1:26">
      <c r="A10" s="1" t="str">
        <f t="shared" si="0"/>
        <v/>
      </c>
      <c r="B10" s="1"/>
      <c r="C10" s="1"/>
      <c r="D10" s="1"/>
      <c r="E10" s="1"/>
      <c r="F10" s="3"/>
      <c r="G10" s="3" t="str">
        <f t="shared" si="1"/>
        <v/>
      </c>
      <c r="H10" s="1" t="str">
        <f t="shared" si="2"/>
        <v/>
      </c>
      <c r="I10" s="1" t="str">
        <f t="shared" si="3"/>
        <v/>
      </c>
      <c r="J10" s="1" t="str">
        <f t="shared" si="4"/>
        <v/>
      </c>
      <c r="K10" s="1"/>
      <c r="L10" s="1"/>
    </row>
    <row r="11" spans="1:26">
      <c r="A11" s="1" t="str">
        <f t="shared" si="0"/>
        <v/>
      </c>
      <c r="B11" s="1"/>
      <c r="C11" s="1"/>
      <c r="D11" s="1"/>
      <c r="E11" s="1"/>
      <c r="F11" s="3"/>
      <c r="G11" s="3" t="str">
        <f t="shared" si="1"/>
        <v/>
      </c>
      <c r="H11" s="1" t="str">
        <f t="shared" si="2"/>
        <v/>
      </c>
      <c r="I11" s="1" t="str">
        <f t="shared" si="3"/>
        <v/>
      </c>
      <c r="J11" s="1" t="str">
        <f t="shared" si="4"/>
        <v/>
      </c>
      <c r="K11" s="1"/>
      <c r="L11" s="1"/>
    </row>
    <row r="12" spans="1:26">
      <c r="A12" s="1" t="str">
        <f t="shared" si="0"/>
        <v/>
      </c>
      <c r="B12" s="1"/>
      <c r="C12" s="1"/>
      <c r="D12" s="1"/>
      <c r="E12" s="1"/>
      <c r="F12" s="3"/>
      <c r="G12" s="3" t="str">
        <f t="shared" si="1"/>
        <v/>
      </c>
      <c r="H12" s="1" t="str">
        <f t="shared" si="2"/>
        <v/>
      </c>
      <c r="I12" s="1" t="str">
        <f t="shared" si="3"/>
        <v/>
      </c>
      <c r="J12" s="1" t="str">
        <f t="shared" si="4"/>
        <v/>
      </c>
      <c r="K12" s="1"/>
      <c r="L12" s="1"/>
    </row>
    <row r="13" spans="1:26">
      <c r="A13" s="1" t="str">
        <f t="shared" si="0"/>
        <v/>
      </c>
      <c r="B13" s="1"/>
      <c r="C13" s="1"/>
      <c r="D13" s="1"/>
      <c r="E13" s="1"/>
      <c r="F13" s="3"/>
      <c r="G13" s="3" t="str">
        <f t="shared" si="1"/>
        <v/>
      </c>
      <c r="H13" s="1" t="str">
        <f t="shared" si="2"/>
        <v/>
      </c>
      <c r="I13" s="1" t="str">
        <f t="shared" si="3"/>
        <v/>
      </c>
      <c r="J13" s="1" t="str">
        <f t="shared" si="4"/>
        <v/>
      </c>
      <c r="K13" s="1"/>
      <c r="L13" s="1"/>
    </row>
    <row r="14" spans="1:26">
      <c r="A14" s="1" t="str">
        <f t="shared" si="0"/>
        <v/>
      </c>
      <c r="B14" s="1"/>
      <c r="C14" s="1"/>
      <c r="D14" s="1"/>
      <c r="E14" s="1"/>
      <c r="F14" s="3"/>
      <c r="G14" s="3" t="str">
        <f t="shared" si="1"/>
        <v/>
      </c>
      <c r="H14" s="1" t="str">
        <f t="shared" si="2"/>
        <v/>
      </c>
      <c r="I14" s="1" t="str">
        <f t="shared" si="3"/>
        <v/>
      </c>
      <c r="J14" s="1" t="str">
        <f t="shared" si="4"/>
        <v/>
      </c>
      <c r="K14" s="1"/>
      <c r="L14" s="1"/>
    </row>
    <row r="15" spans="1:26">
      <c r="A15" s="1" t="str">
        <f t="shared" si="0"/>
        <v/>
      </c>
      <c r="B15" s="1"/>
      <c r="C15" s="1"/>
      <c r="D15" s="1"/>
      <c r="E15" s="1"/>
      <c r="F15" s="3"/>
      <c r="G15" s="3" t="str">
        <f t="shared" si="1"/>
        <v/>
      </c>
      <c r="H15" s="1" t="str">
        <f t="shared" si="2"/>
        <v/>
      </c>
      <c r="I15" s="1" t="str">
        <f t="shared" si="3"/>
        <v/>
      </c>
      <c r="J15" s="1" t="str">
        <f t="shared" si="4"/>
        <v/>
      </c>
      <c r="K15" s="1"/>
      <c r="L15" s="1"/>
    </row>
    <row r="16" spans="1:26">
      <c r="A16" s="1" t="str">
        <f t="shared" si="0"/>
        <v/>
      </c>
      <c r="B16" s="1"/>
      <c r="C16" s="1"/>
      <c r="D16" s="1"/>
      <c r="E16" s="1"/>
      <c r="F16" s="3"/>
      <c r="G16" s="3" t="str">
        <f t="shared" si="1"/>
        <v/>
      </c>
      <c r="H16" s="1" t="str">
        <f t="shared" si="2"/>
        <v/>
      </c>
      <c r="I16" s="1" t="str">
        <f t="shared" si="3"/>
        <v/>
      </c>
      <c r="J16" s="1" t="str">
        <f t="shared" si="4"/>
        <v/>
      </c>
      <c r="K16" s="1"/>
      <c r="L16" s="1"/>
    </row>
    <row r="17" spans="1:12">
      <c r="A17" s="1" t="str">
        <f t="shared" si="0"/>
        <v/>
      </c>
      <c r="B17" s="1"/>
      <c r="C17" s="1"/>
      <c r="D17" s="1"/>
      <c r="E17" s="1"/>
      <c r="F17" s="3"/>
      <c r="G17" s="3" t="str">
        <f t="shared" si="1"/>
        <v/>
      </c>
      <c r="H17" s="1" t="str">
        <f t="shared" si="2"/>
        <v/>
      </c>
      <c r="I17" s="1" t="str">
        <f t="shared" si="3"/>
        <v/>
      </c>
      <c r="J17" s="1" t="str">
        <f t="shared" si="4"/>
        <v/>
      </c>
      <c r="K17" s="1"/>
      <c r="L17" s="1"/>
    </row>
    <row r="18" spans="1:12">
      <c r="A18" s="1" t="str">
        <f t="shared" si="0"/>
        <v/>
      </c>
      <c r="B18" s="1"/>
      <c r="C18" s="1"/>
      <c r="D18" s="1"/>
      <c r="E18" s="1"/>
      <c r="F18" s="3"/>
      <c r="G18" s="3" t="str">
        <f t="shared" si="1"/>
        <v/>
      </c>
      <c r="H18" s="1" t="str">
        <f t="shared" si="2"/>
        <v/>
      </c>
      <c r="I18" s="1" t="str">
        <f t="shared" si="3"/>
        <v/>
      </c>
      <c r="J18" s="1" t="str">
        <f t="shared" si="4"/>
        <v/>
      </c>
      <c r="K18" s="1"/>
      <c r="L18" s="1"/>
    </row>
    <row r="19" spans="1:12">
      <c r="A19" s="1" t="str">
        <f t="shared" si="0"/>
        <v/>
      </c>
      <c r="B19" s="1"/>
      <c r="C19" s="1"/>
      <c r="D19" s="1"/>
      <c r="E19" s="1"/>
      <c r="F19" s="3"/>
      <c r="G19" s="3" t="str">
        <f t="shared" si="1"/>
        <v/>
      </c>
      <c r="H19" s="1" t="str">
        <f t="shared" si="2"/>
        <v/>
      </c>
      <c r="I19" s="1" t="str">
        <f t="shared" si="3"/>
        <v/>
      </c>
      <c r="J19" s="1" t="str">
        <f t="shared" si="4"/>
        <v/>
      </c>
      <c r="K19" s="1"/>
      <c r="L19" s="1"/>
    </row>
    <row r="20" spans="1:12">
      <c r="A20" s="1" t="str">
        <f t="shared" si="0"/>
        <v/>
      </c>
      <c r="B20" s="1"/>
      <c r="C20" s="1"/>
      <c r="D20" s="1"/>
      <c r="E20" s="1"/>
      <c r="F20" s="3"/>
      <c r="G20" s="3" t="str">
        <f t="shared" si="1"/>
        <v/>
      </c>
      <c r="H20" s="1" t="str">
        <f t="shared" si="2"/>
        <v/>
      </c>
      <c r="I20" s="1" t="str">
        <f t="shared" si="3"/>
        <v/>
      </c>
      <c r="J20" s="1" t="str">
        <f t="shared" si="4"/>
        <v/>
      </c>
      <c r="K20" s="1"/>
      <c r="L20" s="1"/>
    </row>
    <row r="21" spans="1:12">
      <c r="A21" s="1" t="str">
        <f t="shared" si="0"/>
        <v/>
      </c>
      <c r="B21" s="1"/>
      <c r="C21" s="1"/>
      <c r="D21" s="1"/>
      <c r="E21" s="1"/>
      <c r="F21" s="3"/>
      <c r="G21" s="3" t="str">
        <f t="shared" si="1"/>
        <v/>
      </c>
      <c r="H21" s="1" t="str">
        <f t="shared" si="2"/>
        <v/>
      </c>
      <c r="I21" s="1" t="str">
        <f t="shared" si="3"/>
        <v/>
      </c>
      <c r="J21" s="1" t="str">
        <f t="shared" si="4"/>
        <v/>
      </c>
      <c r="K21" s="1"/>
      <c r="L21" s="1"/>
    </row>
    <row r="22" spans="1:12">
      <c r="A22" s="1" t="str">
        <f t="shared" si="0"/>
        <v/>
      </c>
      <c r="B22" s="1"/>
      <c r="C22" s="1"/>
      <c r="D22" s="1"/>
      <c r="E22" s="1"/>
      <c r="F22" s="3"/>
      <c r="G22" s="3" t="str">
        <f t="shared" si="1"/>
        <v/>
      </c>
      <c r="H22" s="1" t="str">
        <f t="shared" si="2"/>
        <v/>
      </c>
      <c r="I22" s="1" t="str">
        <f t="shared" si="3"/>
        <v/>
      </c>
      <c r="J22" s="1" t="str">
        <f t="shared" si="4"/>
        <v/>
      </c>
      <c r="K22" s="1"/>
      <c r="L22" s="1"/>
    </row>
    <row r="23" spans="1:12">
      <c r="A23" s="1" t="str">
        <f t="shared" si="0"/>
        <v/>
      </c>
      <c r="B23" s="1"/>
      <c r="C23" s="1"/>
      <c r="D23" s="1"/>
      <c r="E23" s="1"/>
      <c r="F23" s="3"/>
      <c r="G23" s="3" t="str">
        <f t="shared" si="1"/>
        <v/>
      </c>
      <c r="H23" s="1" t="str">
        <f t="shared" si="2"/>
        <v/>
      </c>
      <c r="I23" s="1" t="str">
        <f t="shared" si="3"/>
        <v/>
      </c>
      <c r="J23" s="1" t="str">
        <f t="shared" si="4"/>
        <v/>
      </c>
      <c r="K23" s="1"/>
      <c r="L23" s="1"/>
    </row>
    <row r="24" spans="1:12">
      <c r="A24" s="1" t="str">
        <f t="shared" si="0"/>
        <v/>
      </c>
      <c r="B24" s="1"/>
      <c r="C24" s="1"/>
      <c r="D24" s="1"/>
      <c r="E24" s="1"/>
      <c r="F24" s="3"/>
      <c r="G24" s="3" t="str">
        <f t="shared" si="1"/>
        <v/>
      </c>
      <c r="H24" s="1" t="str">
        <f t="shared" si="2"/>
        <v/>
      </c>
      <c r="I24" s="1" t="str">
        <f t="shared" si="3"/>
        <v/>
      </c>
      <c r="J24" s="1" t="str">
        <f t="shared" si="4"/>
        <v/>
      </c>
      <c r="K24" s="1"/>
      <c r="L24" s="1"/>
    </row>
    <row r="25" spans="1:12">
      <c r="A25" s="1" t="str">
        <f t="shared" si="0"/>
        <v/>
      </c>
      <c r="B25" s="1"/>
      <c r="C25" s="1"/>
      <c r="D25" s="1"/>
      <c r="E25" s="1"/>
      <c r="F25" s="3"/>
      <c r="G25" s="3" t="str">
        <f t="shared" si="1"/>
        <v/>
      </c>
      <c r="H25" s="1" t="str">
        <f t="shared" si="2"/>
        <v/>
      </c>
      <c r="I25" s="1" t="str">
        <f t="shared" si="3"/>
        <v/>
      </c>
      <c r="J25" s="1" t="str">
        <f t="shared" si="4"/>
        <v/>
      </c>
      <c r="K25" s="1"/>
      <c r="L25" s="1"/>
    </row>
    <row r="26" spans="1:12">
      <c r="A26" s="1" t="str">
        <f t="shared" si="0"/>
        <v/>
      </c>
      <c r="B26" s="1"/>
      <c r="C26" s="1"/>
      <c r="D26" s="1"/>
      <c r="E26" s="1"/>
      <c r="F26" s="3"/>
      <c r="G26" s="3" t="str">
        <f t="shared" si="1"/>
        <v/>
      </c>
      <c r="H26" s="1" t="str">
        <f t="shared" si="2"/>
        <v/>
      </c>
      <c r="I26" s="1" t="str">
        <f t="shared" si="3"/>
        <v/>
      </c>
      <c r="J26" s="1" t="str">
        <f t="shared" si="4"/>
        <v/>
      </c>
      <c r="K26" s="1"/>
      <c r="L26" s="1"/>
    </row>
    <row r="27" spans="1:12">
      <c r="A27" s="1" t="str">
        <f t="shared" si="0"/>
        <v/>
      </c>
      <c r="B27" s="1"/>
      <c r="C27" s="1"/>
      <c r="D27" s="1"/>
      <c r="E27" s="1"/>
      <c r="F27" s="3"/>
      <c r="G27" s="3" t="str">
        <f t="shared" si="1"/>
        <v/>
      </c>
      <c r="H27" s="1" t="str">
        <f t="shared" si="2"/>
        <v/>
      </c>
      <c r="I27" s="1" t="str">
        <f t="shared" si="3"/>
        <v/>
      </c>
      <c r="J27" s="1" t="str">
        <f t="shared" si="4"/>
        <v/>
      </c>
      <c r="K27" s="1"/>
      <c r="L27" s="1"/>
    </row>
    <row r="28" spans="1:12">
      <c r="A28" s="1" t="str">
        <f t="shared" si="0"/>
        <v/>
      </c>
      <c r="B28" s="1"/>
      <c r="C28" s="1"/>
      <c r="D28" s="1"/>
      <c r="E28" s="1"/>
      <c r="F28" s="3"/>
      <c r="G28" s="3" t="str">
        <f t="shared" si="1"/>
        <v/>
      </c>
      <c r="H28" s="1" t="str">
        <f t="shared" si="2"/>
        <v/>
      </c>
      <c r="I28" s="1" t="str">
        <f t="shared" si="3"/>
        <v/>
      </c>
      <c r="J28" s="1" t="str">
        <f t="shared" si="4"/>
        <v/>
      </c>
      <c r="K28" s="1"/>
      <c r="L28" s="1"/>
    </row>
    <row r="29" spans="1:12">
      <c r="A29" s="1" t="str">
        <f t="shared" si="0"/>
        <v/>
      </c>
      <c r="B29" s="1"/>
      <c r="C29" s="1"/>
      <c r="D29" s="1"/>
      <c r="E29" s="1"/>
      <c r="F29" s="3"/>
      <c r="G29" s="3" t="str">
        <f t="shared" si="1"/>
        <v/>
      </c>
      <c r="H29" s="1" t="str">
        <f t="shared" si="2"/>
        <v/>
      </c>
      <c r="I29" s="1" t="str">
        <f t="shared" si="3"/>
        <v/>
      </c>
      <c r="J29" s="1" t="str">
        <f t="shared" si="4"/>
        <v/>
      </c>
      <c r="K29" s="1"/>
      <c r="L29" s="1"/>
    </row>
    <row r="30" spans="1:12">
      <c r="A30" s="1" t="str">
        <f t="shared" si="0"/>
        <v/>
      </c>
      <c r="B30" s="1"/>
      <c r="C30" s="1"/>
      <c r="D30" s="1"/>
      <c r="E30" s="1"/>
      <c r="F30" s="3"/>
      <c r="G30" s="3" t="str">
        <f t="shared" si="1"/>
        <v/>
      </c>
      <c r="H30" s="1" t="str">
        <f t="shared" si="2"/>
        <v/>
      </c>
      <c r="I30" s="1" t="str">
        <f t="shared" si="3"/>
        <v/>
      </c>
      <c r="J30" s="1" t="str">
        <f t="shared" si="4"/>
        <v/>
      </c>
      <c r="K30" s="1"/>
      <c r="L30" s="1"/>
    </row>
    <row r="31" spans="1:12">
      <c r="A31" s="1" t="str">
        <f t="shared" si="0"/>
        <v/>
      </c>
      <c r="B31" s="1"/>
      <c r="C31" s="1"/>
      <c r="D31" s="1"/>
      <c r="E31" s="1"/>
      <c r="F31" s="3"/>
      <c r="G31" s="3" t="str">
        <f t="shared" si="1"/>
        <v/>
      </c>
      <c r="H31" s="1" t="str">
        <f t="shared" si="2"/>
        <v/>
      </c>
      <c r="I31" s="1" t="str">
        <f t="shared" si="3"/>
        <v/>
      </c>
      <c r="J31" s="1" t="str">
        <f t="shared" si="4"/>
        <v/>
      </c>
      <c r="K31" s="1"/>
      <c r="L31" s="1"/>
    </row>
    <row r="32" spans="1:12">
      <c r="A32" s="1" t="str">
        <f t="shared" si="0"/>
        <v/>
      </c>
      <c r="B32" s="1"/>
      <c r="C32" s="1"/>
      <c r="D32" s="1"/>
      <c r="E32" s="1"/>
      <c r="F32" s="3"/>
      <c r="G32" s="3" t="str">
        <f t="shared" si="1"/>
        <v/>
      </c>
      <c r="H32" s="1" t="str">
        <f t="shared" si="2"/>
        <v/>
      </c>
      <c r="I32" s="1" t="str">
        <f t="shared" si="3"/>
        <v/>
      </c>
      <c r="J32" s="1" t="str">
        <f t="shared" si="4"/>
        <v/>
      </c>
      <c r="K32" s="1"/>
      <c r="L32" s="1"/>
    </row>
    <row r="33" spans="1:12">
      <c r="A33" s="1" t="str">
        <f t="shared" si="0"/>
        <v/>
      </c>
      <c r="B33" s="1"/>
      <c r="C33" s="1"/>
      <c r="D33" s="1"/>
      <c r="E33" s="1"/>
      <c r="F33" s="3"/>
      <c r="G33" s="3" t="str">
        <f t="shared" si="1"/>
        <v/>
      </c>
      <c r="H33" s="1" t="str">
        <f t="shared" si="2"/>
        <v/>
      </c>
      <c r="I33" s="1" t="str">
        <f t="shared" si="3"/>
        <v/>
      </c>
      <c r="J33" s="1" t="str">
        <f t="shared" si="4"/>
        <v/>
      </c>
      <c r="K33" s="1"/>
      <c r="L33" s="1"/>
    </row>
    <row r="34" spans="1:12">
      <c r="A34" s="1" t="str">
        <f t="shared" si="0"/>
        <v/>
      </c>
      <c r="B34" s="1"/>
      <c r="C34" s="1"/>
      <c r="D34" s="1"/>
      <c r="E34" s="1"/>
      <c r="F34" s="3"/>
      <c r="G34" s="3" t="str">
        <f t="shared" si="1"/>
        <v/>
      </c>
      <c r="H34" s="1" t="str">
        <f t="shared" si="2"/>
        <v/>
      </c>
      <c r="I34" s="1" t="str">
        <f t="shared" si="3"/>
        <v/>
      </c>
      <c r="J34" s="1" t="str">
        <f t="shared" si="4"/>
        <v/>
      </c>
      <c r="K34" s="1"/>
      <c r="L34" s="1"/>
    </row>
    <row r="35" spans="1:12">
      <c r="A35" s="1" t="str">
        <f t="shared" si="0"/>
        <v/>
      </c>
      <c r="B35" s="1"/>
      <c r="C35" s="1"/>
      <c r="D35" s="1"/>
      <c r="E35" s="1"/>
      <c r="F35" s="3"/>
      <c r="G35" s="3" t="str">
        <f t="shared" si="1"/>
        <v/>
      </c>
      <c r="H35" s="1" t="str">
        <f t="shared" si="2"/>
        <v/>
      </c>
      <c r="I35" s="1" t="str">
        <f t="shared" si="3"/>
        <v/>
      </c>
      <c r="J35" s="1" t="str">
        <f t="shared" si="4"/>
        <v/>
      </c>
      <c r="K35" s="1"/>
      <c r="L35" s="1"/>
    </row>
    <row r="36" spans="1:12">
      <c r="A36" s="1" t="str">
        <f t="shared" si="0"/>
        <v/>
      </c>
      <c r="B36" s="1"/>
      <c r="C36" s="1"/>
      <c r="D36" s="1"/>
      <c r="E36" s="1"/>
      <c r="F36" s="3"/>
      <c r="G36" s="3" t="str">
        <f t="shared" si="1"/>
        <v/>
      </c>
      <c r="H36" s="1" t="str">
        <f t="shared" si="2"/>
        <v/>
      </c>
      <c r="I36" s="1" t="str">
        <f t="shared" si="3"/>
        <v/>
      </c>
      <c r="J36" s="1" t="str">
        <f t="shared" si="4"/>
        <v/>
      </c>
      <c r="K36" s="1"/>
      <c r="L36" s="1"/>
    </row>
    <row r="37" spans="1:12">
      <c r="A37" s="1" t="str">
        <f t="shared" si="0"/>
        <v/>
      </c>
      <c r="B37" s="1"/>
      <c r="C37" s="1"/>
      <c r="D37" s="1"/>
      <c r="E37" s="1"/>
      <c r="F37" s="3"/>
      <c r="G37" s="3" t="str">
        <f t="shared" si="1"/>
        <v/>
      </c>
      <c r="H37" s="1" t="str">
        <f t="shared" si="2"/>
        <v/>
      </c>
      <c r="I37" s="1" t="str">
        <f t="shared" si="3"/>
        <v/>
      </c>
      <c r="J37" s="1" t="str">
        <f t="shared" si="4"/>
        <v/>
      </c>
      <c r="K37" s="1"/>
      <c r="L37" s="1"/>
    </row>
    <row r="38" spans="1:12">
      <c r="A38" s="1" t="str">
        <f t="shared" si="0"/>
        <v/>
      </c>
      <c r="B38" s="1"/>
      <c r="C38" s="1"/>
      <c r="D38" s="1"/>
      <c r="E38" s="1"/>
      <c r="F38" s="3"/>
      <c r="G38" s="3" t="str">
        <f t="shared" si="1"/>
        <v/>
      </c>
      <c r="H38" s="1" t="str">
        <f t="shared" si="2"/>
        <v/>
      </c>
      <c r="I38" s="1" t="str">
        <f t="shared" si="3"/>
        <v/>
      </c>
      <c r="J38" s="1" t="str">
        <f t="shared" si="4"/>
        <v/>
      </c>
      <c r="K38" s="1"/>
      <c r="L38" s="1"/>
    </row>
    <row r="39" spans="1:12">
      <c r="A39" s="1" t="str">
        <f t="shared" si="0"/>
        <v/>
      </c>
      <c r="B39" s="1"/>
      <c r="C39" s="1"/>
      <c r="D39" s="1"/>
      <c r="E39" s="1"/>
      <c r="F39" s="3"/>
      <c r="G39" s="3" t="str">
        <f t="shared" si="1"/>
        <v/>
      </c>
      <c r="H39" s="1" t="str">
        <f t="shared" si="2"/>
        <v/>
      </c>
      <c r="I39" s="1" t="str">
        <f t="shared" si="3"/>
        <v/>
      </c>
      <c r="J39" s="1" t="str">
        <f t="shared" si="4"/>
        <v/>
      </c>
      <c r="K39" s="1"/>
      <c r="L39" s="1"/>
    </row>
    <row r="40" spans="1:12">
      <c r="A40" s="1" t="str">
        <f t="shared" si="0"/>
        <v/>
      </c>
      <c r="B40" s="1"/>
      <c r="C40" s="1"/>
      <c r="D40" s="1"/>
      <c r="E40" s="1"/>
      <c r="F40" s="3"/>
      <c r="G40" s="3" t="str">
        <f t="shared" si="1"/>
        <v/>
      </c>
      <c r="H40" s="1" t="str">
        <f t="shared" si="2"/>
        <v/>
      </c>
      <c r="I40" s="1" t="str">
        <f t="shared" si="3"/>
        <v/>
      </c>
      <c r="J40" s="1" t="str">
        <f t="shared" si="4"/>
        <v/>
      </c>
      <c r="K40" s="1"/>
      <c r="L40" s="1"/>
    </row>
    <row r="41" spans="1:12">
      <c r="A41" s="1" t="str">
        <f t="shared" si="0"/>
        <v/>
      </c>
      <c r="B41" s="1"/>
      <c r="C41" s="1"/>
      <c r="D41" s="1"/>
      <c r="E41" s="1"/>
      <c r="F41" s="3"/>
      <c r="G41" s="3" t="str">
        <f t="shared" si="1"/>
        <v/>
      </c>
      <c r="H41" s="1" t="str">
        <f t="shared" si="2"/>
        <v/>
      </c>
      <c r="I41" s="1" t="str">
        <f t="shared" si="3"/>
        <v/>
      </c>
      <c r="J41" s="1" t="str">
        <f t="shared" si="4"/>
        <v/>
      </c>
      <c r="K41" s="1"/>
      <c r="L41" s="1"/>
    </row>
    <row r="42" spans="1:12">
      <c r="A42" s="1" t="str">
        <f t="shared" si="0"/>
        <v/>
      </c>
      <c r="B42" s="1"/>
      <c r="C42" s="1"/>
      <c r="D42" s="1"/>
      <c r="E42" s="1"/>
      <c r="F42" s="3"/>
      <c r="G42" s="3" t="str">
        <f t="shared" si="1"/>
        <v/>
      </c>
      <c r="H42" s="1" t="str">
        <f t="shared" si="2"/>
        <v/>
      </c>
      <c r="I42" s="1" t="str">
        <f t="shared" si="3"/>
        <v/>
      </c>
      <c r="J42" s="1" t="str">
        <f t="shared" si="4"/>
        <v/>
      </c>
      <c r="K42" s="1"/>
      <c r="L42" s="1"/>
    </row>
    <row r="43" spans="1:12">
      <c r="A43" s="1" t="str">
        <f t="shared" si="0"/>
        <v/>
      </c>
      <c r="B43" s="1"/>
      <c r="C43" s="1"/>
      <c r="D43" s="1"/>
      <c r="E43" s="1"/>
      <c r="F43" s="3"/>
      <c r="G43" s="3" t="str">
        <f t="shared" si="1"/>
        <v/>
      </c>
      <c r="H43" s="1" t="str">
        <f t="shared" si="2"/>
        <v/>
      </c>
      <c r="I43" s="1" t="str">
        <f t="shared" si="3"/>
        <v/>
      </c>
      <c r="J43" s="1" t="str">
        <f t="shared" si="4"/>
        <v/>
      </c>
      <c r="K43" s="1"/>
      <c r="L43" s="1"/>
    </row>
    <row r="44" spans="1:12">
      <c r="A44" s="1" t="str">
        <f t="shared" si="0"/>
        <v/>
      </c>
      <c r="B44" s="1"/>
      <c r="C44" s="1"/>
      <c r="D44" s="1"/>
      <c r="E44" s="1"/>
      <c r="F44" s="3"/>
      <c r="G44" s="3" t="str">
        <f t="shared" si="1"/>
        <v/>
      </c>
      <c r="H44" s="1" t="str">
        <f t="shared" si="2"/>
        <v/>
      </c>
      <c r="I44" s="1" t="str">
        <f t="shared" si="3"/>
        <v/>
      </c>
      <c r="J44" s="1" t="str">
        <f t="shared" si="4"/>
        <v/>
      </c>
      <c r="K44" s="1"/>
      <c r="L44" s="1"/>
    </row>
  </sheetData>
  <mergeCells count="2">
    <mergeCell ref="A1:L1"/>
    <mergeCell ref="A2:L2"/>
  </mergeCells>
  <conditionalFormatting sqref="E5:E44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dataValidations count="1">
    <dataValidation type="whole" sqref="E5:E44" xr:uid="{00000000-0002-0000-0C00-000002000000}">
      <formula1>0</formula1>
      <formula2>100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C00-000000000000}">
          <x14:formula1>
            <xm:f>Lists!$B$5:$B$11</xm:f>
          </x14:formula1>
          <xm:sqref>C5:C44</xm:sqref>
        </x14:dataValidation>
        <x14:dataValidation type="list" xr:uid="{00000000-0002-0000-0C00-000001000000}">
          <x14:formula1>
            <xm:f>Lists!$A$5:$A$6</xm:f>
          </x14:formula1>
          <xm:sqref>D5:D44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1"/>
  <sheetViews>
    <sheetView workbookViewId="0">
      <selection sqref="A1:H1"/>
    </sheetView>
  </sheetViews>
  <sheetFormatPr defaultRowHeight="14.25"/>
  <cols>
    <col min="1" max="1" width="30" customWidth="1"/>
    <col min="2" max="2" width="90" customWidth="1"/>
  </cols>
  <sheetData>
    <row r="1" spans="1:26" ht="30" customHeight="1">
      <c r="A1" s="19" t="s">
        <v>333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20" t="s">
        <v>334</v>
      </c>
      <c r="B2" s="17"/>
      <c r="C2" s="17"/>
      <c r="D2" s="17"/>
      <c r="E2" s="17"/>
      <c r="F2" s="17"/>
      <c r="G2" s="17"/>
      <c r="H2" s="17"/>
    </row>
    <row r="4" spans="1:26" ht="15">
      <c r="A4" s="9" t="s">
        <v>335</v>
      </c>
      <c r="B4" s="1">
        <f>COUNTA('Priority Ranking'!B5:B44)</f>
        <v>0</v>
      </c>
    </row>
    <row r="5" spans="1:26" ht="15">
      <c r="A5" s="9" t="s">
        <v>336</v>
      </c>
      <c r="B5" s="1">
        <f>COUNTIF('Priority Ranking'!J5:J44,"Tier 1")</f>
        <v>0</v>
      </c>
    </row>
    <row r="6" spans="1:26" ht="15">
      <c r="A6" s="9" t="s">
        <v>337</v>
      </c>
      <c r="B6" s="1">
        <f>COUNTIF('Priority Ranking'!J5:J44,"Tier 2")</f>
        <v>0</v>
      </c>
    </row>
    <row r="7" spans="1:26" ht="15">
      <c r="A7" s="9" t="s">
        <v>338</v>
      </c>
      <c r="B7" s="1">
        <f>COUNTIF('Priority Ranking'!J5:J44,"Not Funded")</f>
        <v>0</v>
      </c>
    </row>
    <row r="8" spans="1:26" ht="15">
      <c r="A8" s="9" t="s">
        <v>339</v>
      </c>
      <c r="B8" s="3">
        <f>SUM('Priority Ranking'!F5:F44)</f>
        <v>0</v>
      </c>
    </row>
    <row r="9" spans="1:26" ht="15">
      <c r="A9" s="9" t="s">
        <v>340</v>
      </c>
      <c r="B9" s="3">
        <f>SUM('Priority Ranking'!G5:G44)</f>
        <v>0</v>
      </c>
    </row>
    <row r="10" spans="1:26" ht="15">
      <c r="A10" s="9" t="s">
        <v>341</v>
      </c>
      <c r="B10" s="1" t="s">
        <v>342</v>
      </c>
    </row>
    <row r="11" spans="1:26" ht="15">
      <c r="A11" s="9" t="s">
        <v>343</v>
      </c>
      <c r="B11" s="1" t="s">
        <v>344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"/>
  <sheetViews>
    <sheetView workbookViewId="0">
      <selection sqref="A1:D1"/>
    </sheetView>
  </sheetViews>
  <sheetFormatPr defaultRowHeight="14.25"/>
  <cols>
    <col min="1" max="1" width="24" customWidth="1"/>
    <col min="2" max="2" width="60" customWidth="1"/>
    <col min="3" max="4" width="30" customWidth="1"/>
  </cols>
  <sheetData>
    <row r="1" spans="1:26" ht="30" customHeight="1">
      <c r="A1" s="19" t="s">
        <v>345</v>
      </c>
      <c r="B1" s="19" t="s">
        <v>346</v>
      </c>
      <c r="C1" s="19" t="s">
        <v>347</v>
      </c>
      <c r="D1" s="19" t="s">
        <v>52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21" t="s">
        <v>25</v>
      </c>
      <c r="B2" s="22" t="s">
        <v>348</v>
      </c>
      <c r="C2" s="22" t="s">
        <v>349</v>
      </c>
      <c r="D2" s="22" t="s">
        <v>350</v>
      </c>
    </row>
    <row r="3" spans="1:26" ht="42.75">
      <c r="A3" s="1" t="s">
        <v>109</v>
      </c>
      <c r="B3" s="1" t="s">
        <v>351</v>
      </c>
      <c r="C3" s="1" t="s">
        <v>352</v>
      </c>
      <c r="D3" s="1" t="s">
        <v>353</v>
      </c>
    </row>
    <row r="4" spans="1:26" ht="30">
      <c r="A4" s="12" t="s">
        <v>212</v>
      </c>
      <c r="B4" s="12" t="s">
        <v>354</v>
      </c>
      <c r="C4" s="12" t="s">
        <v>355</v>
      </c>
      <c r="D4" s="12" t="s">
        <v>356</v>
      </c>
    </row>
    <row r="5" spans="1:26" ht="28.5">
      <c r="A5" s="1" t="s">
        <v>357</v>
      </c>
      <c r="B5" s="1" t="s">
        <v>358</v>
      </c>
      <c r="C5" s="1" t="s">
        <v>359</v>
      </c>
      <c r="D5" s="1" t="s">
        <v>360</v>
      </c>
    </row>
    <row r="6" spans="1:26" ht="28.5">
      <c r="A6" s="1" t="s">
        <v>105</v>
      </c>
      <c r="B6" s="1" t="s">
        <v>361</v>
      </c>
      <c r="C6" s="1" t="s">
        <v>359</v>
      </c>
      <c r="D6" s="1" t="s">
        <v>362</v>
      </c>
    </row>
    <row r="7" spans="1:26">
      <c r="A7" s="1" t="s">
        <v>363</v>
      </c>
      <c r="B7" s="1" t="s">
        <v>364</v>
      </c>
      <c r="C7" s="1" t="s">
        <v>365</v>
      </c>
      <c r="D7" s="1" t="s">
        <v>366</v>
      </c>
    </row>
    <row r="8" spans="1:26">
      <c r="A8" s="1"/>
      <c r="B8" s="1"/>
      <c r="C8" s="1"/>
      <c r="D8" s="1"/>
    </row>
    <row r="9" spans="1:26">
      <c r="A9" s="1"/>
      <c r="B9" s="1"/>
      <c r="C9" s="1"/>
      <c r="D9" s="1"/>
    </row>
    <row r="10" spans="1:26">
      <c r="A10" s="1"/>
      <c r="B10" s="1"/>
      <c r="C10" s="1"/>
      <c r="D10" s="1"/>
    </row>
  </sheetData>
  <mergeCells count="2">
    <mergeCell ref="A1:D1"/>
    <mergeCell ref="A2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30"/>
  <sheetViews>
    <sheetView workbookViewId="0">
      <selection sqref="A1:D1"/>
    </sheetView>
  </sheetViews>
  <sheetFormatPr defaultRowHeight="14.25"/>
  <sheetData>
    <row r="1" spans="1:26" ht="30" customHeight="1">
      <c r="A1" s="19" t="s">
        <v>367</v>
      </c>
      <c r="B1" s="15"/>
      <c r="C1" s="15"/>
      <c r="D1" s="1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20" t="s">
        <v>368</v>
      </c>
      <c r="B2" s="17"/>
      <c r="C2" s="17"/>
      <c r="D2" s="17"/>
    </row>
    <row r="4" spans="1:26" ht="30">
      <c r="A4" s="12" t="s">
        <v>69</v>
      </c>
      <c r="B4" s="12" t="s">
        <v>369</v>
      </c>
      <c r="C4" s="12" t="s">
        <v>143</v>
      </c>
      <c r="D4" s="12" t="s">
        <v>370</v>
      </c>
    </row>
    <row r="5" spans="1:26" ht="42.75">
      <c r="A5" s="1" t="s">
        <v>371</v>
      </c>
      <c r="B5" s="1" t="s">
        <v>372</v>
      </c>
      <c r="C5" s="1" t="s">
        <v>373</v>
      </c>
      <c r="D5" s="1">
        <v>0</v>
      </c>
    </row>
    <row r="6" spans="1:26">
      <c r="A6" s="1" t="s">
        <v>374</v>
      </c>
      <c r="B6" s="1" t="s">
        <v>375</v>
      </c>
      <c r="C6" s="1" t="s">
        <v>376</v>
      </c>
      <c r="D6" s="1">
        <v>1</v>
      </c>
    </row>
    <row r="7" spans="1:26">
      <c r="A7" s="1"/>
      <c r="B7" s="1" t="s">
        <v>377</v>
      </c>
      <c r="C7" s="1" t="s">
        <v>378</v>
      </c>
      <c r="D7" s="1">
        <v>2</v>
      </c>
    </row>
    <row r="8" spans="1:26" ht="28.5">
      <c r="A8" s="1"/>
      <c r="B8" s="1" t="s">
        <v>379</v>
      </c>
      <c r="C8" s="1" t="s">
        <v>380</v>
      </c>
      <c r="D8" s="1">
        <v>3</v>
      </c>
    </row>
    <row r="9" spans="1:26" ht="42.75">
      <c r="A9" s="1"/>
      <c r="B9" s="1" t="s">
        <v>381</v>
      </c>
      <c r="C9" s="1" t="s">
        <v>382</v>
      </c>
      <c r="D9" s="1">
        <v>4</v>
      </c>
    </row>
    <row r="10" spans="1:26">
      <c r="A10" s="1"/>
      <c r="B10" s="1" t="s">
        <v>383</v>
      </c>
      <c r="C10" s="1"/>
      <c r="D10" s="1">
        <v>5</v>
      </c>
    </row>
    <row r="11" spans="1:26" ht="28.5">
      <c r="A11" s="1"/>
      <c r="B11" s="1" t="s">
        <v>384</v>
      </c>
      <c r="C11" s="1"/>
      <c r="D11" s="1">
        <v>6</v>
      </c>
    </row>
    <row r="12" spans="1:26">
      <c r="A12" s="1"/>
      <c r="B12" s="1"/>
      <c r="C12" s="1"/>
      <c r="D12" s="1">
        <v>7</v>
      </c>
    </row>
    <row r="13" spans="1:26">
      <c r="A13" s="1"/>
      <c r="B13" s="1"/>
      <c r="C13" s="1"/>
      <c r="D13" s="1">
        <v>8</v>
      </c>
    </row>
    <row r="14" spans="1:26">
      <c r="A14" s="1"/>
      <c r="B14" s="1"/>
      <c r="C14" s="1"/>
      <c r="D14" s="1">
        <v>9</v>
      </c>
    </row>
    <row r="15" spans="1:26">
      <c r="A15" s="1"/>
      <c r="B15" s="1"/>
      <c r="C15" s="1"/>
      <c r="D15" s="1">
        <v>10</v>
      </c>
    </row>
    <row r="16" spans="1:26">
      <c r="A16" s="1"/>
      <c r="B16" s="1"/>
      <c r="C16" s="1"/>
      <c r="D16" s="1">
        <v>11</v>
      </c>
    </row>
    <row r="17" spans="1:4">
      <c r="A17" s="1"/>
      <c r="B17" s="1"/>
      <c r="C17" s="1"/>
      <c r="D17" s="1">
        <v>12</v>
      </c>
    </row>
    <row r="18" spans="1:4">
      <c r="A18" s="1"/>
      <c r="B18" s="1"/>
      <c r="C18" s="1"/>
      <c r="D18" s="1">
        <v>13</v>
      </c>
    </row>
    <row r="19" spans="1:4">
      <c r="A19" s="1"/>
      <c r="B19" s="1"/>
      <c r="C19" s="1"/>
      <c r="D19" s="1">
        <v>14</v>
      </c>
    </row>
    <row r="20" spans="1:4">
      <c r="A20" s="1"/>
      <c r="B20" s="1"/>
      <c r="C20" s="1"/>
      <c r="D20" s="1">
        <v>15</v>
      </c>
    </row>
    <row r="21" spans="1:4">
      <c r="A21" s="1"/>
      <c r="B21" s="1"/>
      <c r="C21" s="1"/>
      <c r="D21" s="1">
        <v>16</v>
      </c>
    </row>
    <row r="22" spans="1:4">
      <c r="A22" s="1"/>
      <c r="B22" s="1"/>
      <c r="C22" s="1"/>
      <c r="D22" s="1">
        <v>17</v>
      </c>
    </row>
    <row r="23" spans="1:4">
      <c r="A23" s="1"/>
      <c r="B23" s="1"/>
      <c r="C23" s="1"/>
      <c r="D23" s="1">
        <v>18</v>
      </c>
    </row>
    <row r="24" spans="1:4">
      <c r="A24" s="1"/>
      <c r="B24" s="1"/>
      <c r="C24" s="1"/>
      <c r="D24" s="1">
        <v>19</v>
      </c>
    </row>
    <row r="25" spans="1:4">
      <c r="A25" s="1"/>
      <c r="B25" s="1"/>
      <c r="C25" s="1"/>
      <c r="D25" s="1">
        <v>20</v>
      </c>
    </row>
    <row r="26" spans="1:4">
      <c r="A26" s="1"/>
      <c r="B26" s="1"/>
      <c r="C26" s="1"/>
      <c r="D26" s="1">
        <v>21</v>
      </c>
    </row>
    <row r="27" spans="1:4">
      <c r="A27" s="1"/>
      <c r="B27" s="1"/>
      <c r="C27" s="1"/>
      <c r="D27" s="1">
        <v>22</v>
      </c>
    </row>
    <row r="28" spans="1:4">
      <c r="A28" s="1"/>
      <c r="B28" s="1"/>
      <c r="C28" s="1"/>
      <c r="D28" s="1">
        <v>23</v>
      </c>
    </row>
    <row r="29" spans="1:4">
      <c r="A29" s="1"/>
      <c r="B29" s="1"/>
      <c r="C29" s="1"/>
      <c r="D29" s="1">
        <v>24</v>
      </c>
    </row>
    <row r="30" spans="1:4">
      <c r="A30" s="1"/>
      <c r="B30" s="1"/>
      <c r="C30" s="1"/>
      <c r="D30" s="1">
        <v>25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4"/>
  <sheetViews>
    <sheetView workbookViewId="0"/>
  </sheetViews>
  <sheetFormatPr defaultRowHeight="14.25"/>
  <cols>
    <col min="1" max="1" width="20" customWidth="1"/>
    <col min="2" max="2" width="18" customWidth="1"/>
    <col min="3" max="4" width="16" customWidth="1"/>
    <col min="5" max="5" width="55" customWidth="1"/>
    <col min="6" max="6" width="36" customWidth="1"/>
    <col min="7" max="8" width="28" customWidth="1"/>
  </cols>
  <sheetData>
    <row r="1" spans="1:8" ht="15">
      <c r="A1" s="10" t="s">
        <v>385</v>
      </c>
      <c r="B1" s="10" t="s">
        <v>386</v>
      </c>
      <c r="C1" s="10" t="s">
        <v>369</v>
      </c>
      <c r="D1" s="10" t="s">
        <v>387</v>
      </c>
      <c r="E1" s="10" t="s">
        <v>388</v>
      </c>
      <c r="F1" s="10" t="s">
        <v>389</v>
      </c>
      <c r="G1" s="10" t="s">
        <v>52</v>
      </c>
      <c r="H1" s="10" t="s">
        <v>390</v>
      </c>
    </row>
    <row r="2" spans="1:8">
      <c r="A2" s="1" t="s">
        <v>15</v>
      </c>
      <c r="B2" s="1" t="s">
        <v>391</v>
      </c>
      <c r="C2" s="1" t="s">
        <v>392</v>
      </c>
      <c r="D2" s="1" t="s">
        <v>76</v>
      </c>
      <c r="E2" s="1" t="s">
        <v>393</v>
      </c>
      <c r="F2" s="1" t="s">
        <v>74</v>
      </c>
      <c r="G2" s="1"/>
      <c r="H2" s="1" t="s">
        <v>394</v>
      </c>
    </row>
    <row r="3" spans="1:8" ht="28.5">
      <c r="A3" s="1" t="s">
        <v>15</v>
      </c>
      <c r="B3" s="1" t="s">
        <v>395</v>
      </c>
      <c r="C3" s="1" t="s">
        <v>392</v>
      </c>
      <c r="D3" s="1" t="s">
        <v>76</v>
      </c>
      <c r="E3" s="1" t="s">
        <v>396</v>
      </c>
      <c r="F3" s="1" t="s">
        <v>397</v>
      </c>
      <c r="G3" s="1" t="s">
        <v>398</v>
      </c>
      <c r="H3" s="1" t="s">
        <v>399</v>
      </c>
    </row>
    <row r="4" spans="1:8">
      <c r="A4" s="1" t="s">
        <v>15</v>
      </c>
      <c r="B4" s="1" t="s">
        <v>400</v>
      </c>
      <c r="C4" s="1" t="s">
        <v>392</v>
      </c>
      <c r="D4" s="1" t="s">
        <v>76</v>
      </c>
      <c r="E4" s="1" t="s">
        <v>401</v>
      </c>
      <c r="F4" s="1" t="s">
        <v>82</v>
      </c>
      <c r="G4" s="1"/>
      <c r="H4" s="1" t="s">
        <v>394</v>
      </c>
    </row>
    <row r="5" spans="1:8" ht="28.5">
      <c r="A5" s="1" t="s">
        <v>15</v>
      </c>
      <c r="B5" s="1" t="s">
        <v>402</v>
      </c>
      <c r="C5" s="1" t="s">
        <v>392</v>
      </c>
      <c r="D5" s="1" t="s">
        <v>76</v>
      </c>
      <c r="E5" s="1" t="s">
        <v>403</v>
      </c>
      <c r="F5" s="1" t="s">
        <v>84</v>
      </c>
      <c r="G5" s="1"/>
      <c r="H5" s="1" t="s">
        <v>394</v>
      </c>
    </row>
    <row r="6" spans="1:8">
      <c r="A6" s="1" t="s">
        <v>15</v>
      </c>
      <c r="B6" s="1" t="s">
        <v>404</v>
      </c>
      <c r="C6" s="1" t="s">
        <v>392</v>
      </c>
      <c r="D6" s="1" t="s">
        <v>76</v>
      </c>
      <c r="E6" s="1" t="s">
        <v>405</v>
      </c>
      <c r="F6" s="1" t="s">
        <v>406</v>
      </c>
      <c r="G6" s="1"/>
      <c r="H6" s="1" t="s">
        <v>394</v>
      </c>
    </row>
    <row r="7" spans="1:8">
      <c r="A7" s="1" t="s">
        <v>15</v>
      </c>
      <c r="B7" s="1" t="s">
        <v>274</v>
      </c>
      <c r="C7" s="1" t="s">
        <v>392</v>
      </c>
      <c r="D7" s="1" t="s">
        <v>76</v>
      </c>
      <c r="E7" s="1" t="s">
        <v>407</v>
      </c>
      <c r="F7" s="1" t="s">
        <v>88</v>
      </c>
      <c r="G7" s="1"/>
      <c r="H7" s="1" t="s">
        <v>394</v>
      </c>
    </row>
    <row r="8" spans="1:8" ht="28.5">
      <c r="A8" s="1" t="s">
        <v>15</v>
      </c>
      <c r="B8" s="1" t="s">
        <v>408</v>
      </c>
      <c r="C8" s="1" t="s">
        <v>392</v>
      </c>
      <c r="D8" s="1" t="s">
        <v>76</v>
      </c>
      <c r="E8" s="1" t="s">
        <v>409</v>
      </c>
      <c r="F8" s="1" t="s">
        <v>410</v>
      </c>
      <c r="G8" s="1"/>
      <c r="H8" s="1" t="s">
        <v>394</v>
      </c>
    </row>
    <row r="9" spans="1:8">
      <c r="A9" s="1" t="s">
        <v>15</v>
      </c>
      <c r="B9" s="1" t="s">
        <v>411</v>
      </c>
      <c r="C9" s="1" t="s">
        <v>392</v>
      </c>
      <c r="D9" s="1" t="s">
        <v>76</v>
      </c>
      <c r="E9" s="1" t="s">
        <v>412</v>
      </c>
      <c r="F9" s="1" t="s">
        <v>413</v>
      </c>
      <c r="G9" s="1"/>
      <c r="H9" s="1" t="s">
        <v>394</v>
      </c>
    </row>
    <row r="10" spans="1:8">
      <c r="A10" s="1" t="s">
        <v>15</v>
      </c>
      <c r="B10" s="1" t="s">
        <v>160</v>
      </c>
      <c r="C10" s="1" t="s">
        <v>392</v>
      </c>
      <c r="D10" s="1" t="s">
        <v>76</v>
      </c>
      <c r="E10" s="1" t="s">
        <v>414</v>
      </c>
      <c r="F10" s="1" t="s">
        <v>94</v>
      </c>
      <c r="G10" s="1"/>
      <c r="H10" s="1" t="s">
        <v>394</v>
      </c>
    </row>
    <row r="11" spans="1:8" ht="28.5">
      <c r="A11" s="1" t="s">
        <v>15</v>
      </c>
      <c r="B11" s="1" t="s">
        <v>415</v>
      </c>
      <c r="C11" s="1" t="s">
        <v>392</v>
      </c>
      <c r="D11" s="1" t="s">
        <v>76</v>
      </c>
      <c r="E11" s="1" t="s">
        <v>416</v>
      </c>
      <c r="F11" s="1" t="s">
        <v>96</v>
      </c>
      <c r="G11" s="1"/>
      <c r="H11" s="1" t="s">
        <v>394</v>
      </c>
    </row>
    <row r="12" spans="1:8" ht="28.5">
      <c r="A12" s="1" t="s">
        <v>417</v>
      </c>
      <c r="B12" s="1" t="s">
        <v>418</v>
      </c>
      <c r="C12" s="1" t="s">
        <v>372</v>
      </c>
      <c r="D12" s="1" t="s">
        <v>76</v>
      </c>
      <c r="E12" s="1" t="s">
        <v>419</v>
      </c>
      <c r="F12" s="1" t="s">
        <v>420</v>
      </c>
      <c r="G12" s="1" t="s">
        <v>421</v>
      </c>
      <c r="H12" s="1" t="s">
        <v>394</v>
      </c>
    </row>
    <row r="13" spans="1:8" ht="28.5">
      <c r="A13" s="1" t="s">
        <v>417</v>
      </c>
      <c r="B13" s="1" t="s">
        <v>422</v>
      </c>
      <c r="C13" s="1" t="s">
        <v>372</v>
      </c>
      <c r="D13" s="1" t="s">
        <v>76</v>
      </c>
      <c r="E13" s="1" t="s">
        <v>423</v>
      </c>
      <c r="F13" s="1" t="s">
        <v>424</v>
      </c>
      <c r="G13" s="1" t="s">
        <v>425</v>
      </c>
      <c r="H13" s="1" t="s">
        <v>394</v>
      </c>
    </row>
    <row r="14" spans="1:8" ht="28.5">
      <c r="A14" s="1" t="s">
        <v>417</v>
      </c>
      <c r="B14" s="1" t="s">
        <v>426</v>
      </c>
      <c r="C14" s="1" t="s">
        <v>427</v>
      </c>
      <c r="D14" s="1" t="s">
        <v>76</v>
      </c>
      <c r="E14" s="1" t="s">
        <v>428</v>
      </c>
      <c r="F14" s="1" t="s">
        <v>429</v>
      </c>
      <c r="G14" s="1"/>
      <c r="H14" s="1" t="s">
        <v>394</v>
      </c>
    </row>
    <row r="15" spans="1:8" ht="28.5">
      <c r="A15" s="1" t="s">
        <v>430</v>
      </c>
      <c r="B15" s="1" t="s">
        <v>431</v>
      </c>
      <c r="C15" s="1" t="s">
        <v>432</v>
      </c>
      <c r="D15" s="1" t="s">
        <v>76</v>
      </c>
      <c r="E15" s="1" t="s">
        <v>433</v>
      </c>
      <c r="F15" s="1" t="s">
        <v>434</v>
      </c>
      <c r="G15" s="1" t="s">
        <v>435</v>
      </c>
      <c r="H15" s="1" t="s">
        <v>394</v>
      </c>
    </row>
    <row r="16" spans="1:8" ht="28.5">
      <c r="A16" s="1" t="s">
        <v>430</v>
      </c>
      <c r="B16" s="1" t="s">
        <v>436</v>
      </c>
      <c r="C16" s="1" t="s">
        <v>432</v>
      </c>
      <c r="D16" s="1" t="s">
        <v>76</v>
      </c>
      <c r="E16" s="1" t="s">
        <v>437</v>
      </c>
      <c r="F16" s="1" t="s">
        <v>438</v>
      </c>
      <c r="G16" s="1"/>
      <c r="H16" s="1" t="s">
        <v>394</v>
      </c>
    </row>
    <row r="17" spans="1:8">
      <c r="A17" s="1" t="s">
        <v>439</v>
      </c>
      <c r="B17" s="1" t="s">
        <v>440</v>
      </c>
      <c r="C17" s="1" t="s">
        <v>427</v>
      </c>
      <c r="D17" s="1" t="s">
        <v>76</v>
      </c>
      <c r="E17" s="1" t="s">
        <v>441</v>
      </c>
      <c r="F17" s="1" t="s">
        <v>442</v>
      </c>
      <c r="G17" s="1"/>
      <c r="H17" s="1" t="s">
        <v>394</v>
      </c>
    </row>
    <row r="18" spans="1:8" ht="28.5">
      <c r="A18" s="1" t="s">
        <v>439</v>
      </c>
      <c r="B18" s="1" t="s">
        <v>443</v>
      </c>
      <c r="C18" s="1" t="s">
        <v>427</v>
      </c>
      <c r="D18" s="1" t="s">
        <v>76</v>
      </c>
      <c r="E18" s="1" t="s">
        <v>444</v>
      </c>
      <c r="F18" s="1" t="s">
        <v>445</v>
      </c>
      <c r="G18" s="1"/>
      <c r="H18" s="1" t="s">
        <v>394</v>
      </c>
    </row>
    <row r="19" spans="1:8" ht="28.5">
      <c r="A19" s="1" t="s">
        <v>439</v>
      </c>
      <c r="B19" s="1" t="s">
        <v>446</v>
      </c>
      <c r="C19" s="1" t="s">
        <v>427</v>
      </c>
      <c r="D19" s="1" t="s">
        <v>76</v>
      </c>
      <c r="E19" s="1" t="s">
        <v>447</v>
      </c>
      <c r="F19" s="1" t="s">
        <v>448</v>
      </c>
      <c r="G19" s="1"/>
      <c r="H19" s="1" t="s">
        <v>394</v>
      </c>
    </row>
    <row r="20" spans="1:8" ht="28.5">
      <c r="A20" s="1" t="s">
        <v>449</v>
      </c>
      <c r="B20" s="1" t="s">
        <v>450</v>
      </c>
      <c r="C20" s="1" t="s">
        <v>392</v>
      </c>
      <c r="D20" s="1" t="s">
        <v>76</v>
      </c>
      <c r="E20" s="1" t="s">
        <v>451</v>
      </c>
      <c r="F20" s="1" t="s">
        <v>452</v>
      </c>
      <c r="G20" s="1"/>
      <c r="H20" s="1" t="s">
        <v>394</v>
      </c>
    </row>
    <row r="21" spans="1:8" ht="28.5">
      <c r="A21" s="1" t="s">
        <v>449</v>
      </c>
      <c r="B21" s="1" t="s">
        <v>453</v>
      </c>
      <c r="C21" s="1" t="s">
        <v>392</v>
      </c>
      <c r="D21" s="1" t="s">
        <v>454</v>
      </c>
      <c r="E21" s="1" t="s">
        <v>455</v>
      </c>
      <c r="F21" s="1" t="s">
        <v>397</v>
      </c>
      <c r="G21" s="1" t="s">
        <v>456</v>
      </c>
      <c r="H21" s="1" t="s">
        <v>399</v>
      </c>
    </row>
    <row r="22" spans="1:8">
      <c r="A22" s="1" t="s">
        <v>457</v>
      </c>
      <c r="B22" s="1" t="s">
        <v>458</v>
      </c>
      <c r="C22" s="1" t="s">
        <v>392</v>
      </c>
      <c r="D22" s="1" t="s">
        <v>76</v>
      </c>
      <c r="E22" s="1" t="s">
        <v>459</v>
      </c>
      <c r="F22" s="1" t="s">
        <v>460</v>
      </c>
      <c r="G22" s="1"/>
      <c r="H22" s="1" t="s">
        <v>394</v>
      </c>
    </row>
    <row r="23" spans="1:8" ht="28.5">
      <c r="A23" s="1" t="s">
        <v>457</v>
      </c>
      <c r="B23" s="1" t="s">
        <v>461</v>
      </c>
      <c r="C23" s="1" t="s">
        <v>392</v>
      </c>
      <c r="D23" s="1" t="s">
        <v>76</v>
      </c>
      <c r="E23" s="1" t="s">
        <v>462</v>
      </c>
      <c r="F23" s="1" t="s">
        <v>463</v>
      </c>
      <c r="G23" s="1"/>
      <c r="H23" s="1" t="s">
        <v>394</v>
      </c>
    </row>
    <row r="24" spans="1:8" ht="28.5">
      <c r="A24" s="1" t="s">
        <v>464</v>
      </c>
      <c r="B24" s="1" t="s">
        <v>465</v>
      </c>
      <c r="C24" s="1" t="s">
        <v>466</v>
      </c>
      <c r="D24" s="1" t="s">
        <v>76</v>
      </c>
      <c r="E24" s="1" t="s">
        <v>467</v>
      </c>
      <c r="F24" s="1" t="s">
        <v>468</v>
      </c>
      <c r="G24" s="1"/>
      <c r="H24" s="1" t="s">
        <v>394</v>
      </c>
    </row>
    <row r="25" spans="1:8" ht="42.75">
      <c r="A25" s="1" t="s">
        <v>464</v>
      </c>
      <c r="B25" s="1" t="s">
        <v>469</v>
      </c>
      <c r="C25" s="1" t="s">
        <v>466</v>
      </c>
      <c r="D25" s="1" t="s">
        <v>454</v>
      </c>
      <c r="E25" s="1" t="s">
        <v>470</v>
      </c>
      <c r="F25" s="1" t="s">
        <v>471</v>
      </c>
      <c r="G25" s="1" t="s">
        <v>472</v>
      </c>
      <c r="H25" s="1" t="s">
        <v>399</v>
      </c>
    </row>
    <row r="26" spans="1:8" ht="42.75">
      <c r="A26" s="1" t="s">
        <v>464</v>
      </c>
      <c r="B26" s="1" t="s">
        <v>473</v>
      </c>
      <c r="C26" s="1" t="s">
        <v>466</v>
      </c>
      <c r="D26" s="1" t="s">
        <v>76</v>
      </c>
      <c r="E26" s="1" t="s">
        <v>474</v>
      </c>
      <c r="F26" s="1" t="s">
        <v>475</v>
      </c>
      <c r="G26" s="1"/>
      <c r="H26" s="1" t="s">
        <v>394</v>
      </c>
    </row>
    <row r="27" spans="1:8" ht="42.75">
      <c r="A27" s="1" t="s">
        <v>464</v>
      </c>
      <c r="B27" s="1" t="s">
        <v>476</v>
      </c>
      <c r="C27" s="1" t="s">
        <v>466</v>
      </c>
      <c r="D27" s="1" t="s">
        <v>76</v>
      </c>
      <c r="E27" s="1" t="s">
        <v>477</v>
      </c>
      <c r="F27" s="1" t="s">
        <v>478</v>
      </c>
      <c r="G27" s="1"/>
      <c r="H27" s="1" t="s">
        <v>394</v>
      </c>
    </row>
    <row r="28" spans="1:8" ht="42.75">
      <c r="A28" s="1" t="s">
        <v>464</v>
      </c>
      <c r="B28" s="1" t="s">
        <v>479</v>
      </c>
      <c r="C28" s="1" t="s">
        <v>466</v>
      </c>
      <c r="D28" s="1" t="s">
        <v>76</v>
      </c>
      <c r="E28" s="1" t="s">
        <v>295</v>
      </c>
      <c r="F28" s="1" t="s">
        <v>480</v>
      </c>
      <c r="G28" s="1"/>
      <c r="H28" s="1" t="s">
        <v>394</v>
      </c>
    </row>
    <row r="29" spans="1:8" ht="28.5">
      <c r="A29" s="1" t="s">
        <v>464</v>
      </c>
      <c r="B29" s="1" t="s">
        <v>481</v>
      </c>
      <c r="C29" s="1" t="s">
        <v>466</v>
      </c>
      <c r="D29" s="1" t="s">
        <v>76</v>
      </c>
      <c r="E29" s="1" t="s">
        <v>299</v>
      </c>
      <c r="F29" s="1" t="s">
        <v>482</v>
      </c>
      <c r="G29" s="1" t="s">
        <v>435</v>
      </c>
      <c r="H29" s="1" t="s">
        <v>394</v>
      </c>
    </row>
    <row r="30" spans="1:8" ht="28.5">
      <c r="A30" s="1" t="s">
        <v>464</v>
      </c>
      <c r="B30" s="1" t="s">
        <v>483</v>
      </c>
      <c r="C30" s="1" t="s">
        <v>466</v>
      </c>
      <c r="D30" s="1" t="s">
        <v>484</v>
      </c>
      <c r="E30" s="1" t="s">
        <v>485</v>
      </c>
      <c r="F30" s="1" t="s">
        <v>486</v>
      </c>
      <c r="G30" s="1" t="s">
        <v>487</v>
      </c>
      <c r="H30" s="1" t="s">
        <v>394</v>
      </c>
    </row>
    <row r="31" spans="1:8" ht="42.75">
      <c r="A31" s="1" t="s">
        <v>464</v>
      </c>
      <c r="B31" s="1" t="s">
        <v>488</v>
      </c>
      <c r="C31" s="1" t="s">
        <v>466</v>
      </c>
      <c r="D31" s="1" t="s">
        <v>76</v>
      </c>
      <c r="E31" s="1" t="s">
        <v>489</v>
      </c>
      <c r="F31" s="1" t="s">
        <v>490</v>
      </c>
      <c r="G31" s="1" t="s">
        <v>491</v>
      </c>
      <c r="H31" s="1" t="s">
        <v>394</v>
      </c>
    </row>
    <row r="32" spans="1:8" ht="28.5">
      <c r="A32" s="1" t="s">
        <v>464</v>
      </c>
      <c r="B32" s="1" t="s">
        <v>492</v>
      </c>
      <c r="C32" s="1" t="s">
        <v>466</v>
      </c>
      <c r="D32" s="1" t="s">
        <v>76</v>
      </c>
      <c r="E32" s="1" t="s">
        <v>493</v>
      </c>
      <c r="F32" s="1" t="s">
        <v>492</v>
      </c>
      <c r="G32" s="1"/>
      <c r="H32" s="1" t="s">
        <v>394</v>
      </c>
    </row>
    <row r="33" spans="1:8" ht="28.5">
      <c r="A33" s="1" t="s">
        <v>494</v>
      </c>
      <c r="B33" s="1" t="s">
        <v>495</v>
      </c>
      <c r="C33" s="1" t="s">
        <v>466</v>
      </c>
      <c r="D33" s="1" t="s">
        <v>76</v>
      </c>
      <c r="E33" s="1" t="s">
        <v>496</v>
      </c>
      <c r="F33" s="1" t="s">
        <v>497</v>
      </c>
      <c r="G33" s="1"/>
      <c r="H33" s="1" t="s">
        <v>394</v>
      </c>
    </row>
    <row r="34" spans="1:8" ht="28.5">
      <c r="A34" s="1" t="s">
        <v>498</v>
      </c>
      <c r="B34" s="1" t="s">
        <v>499</v>
      </c>
      <c r="C34" s="1" t="s">
        <v>392</v>
      </c>
      <c r="D34" s="1" t="s">
        <v>500</v>
      </c>
      <c r="E34" s="1" t="s">
        <v>501</v>
      </c>
      <c r="F34" s="1" t="s">
        <v>502</v>
      </c>
      <c r="G34" s="1" t="s">
        <v>366</v>
      </c>
      <c r="H34" s="1" t="s">
        <v>503</v>
      </c>
    </row>
  </sheetData>
  <conditionalFormatting sqref="H2:H34">
    <cfRule type="expression" dxfId="1" priority="1">
      <formula>H2="Removed"</formula>
    </cfRule>
    <cfRule type="expression" dxfId="0" priority="2">
      <formula>H2="Housing First removed"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"/>
  <sheetViews>
    <sheetView workbookViewId="0">
      <selection sqref="A1:H1"/>
    </sheetView>
  </sheetViews>
  <sheetFormatPr defaultRowHeight="14.25"/>
  <cols>
    <col min="1" max="1" width="16" customWidth="1"/>
    <col min="2" max="2" width="90" customWidth="1"/>
  </cols>
  <sheetData>
    <row r="1" spans="1:26" ht="30" customHeight="1">
      <c r="A1" s="19" t="s">
        <v>31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20" t="s">
        <v>32</v>
      </c>
      <c r="B2" s="17"/>
      <c r="C2" s="17"/>
      <c r="D2" s="17"/>
      <c r="E2" s="17"/>
      <c r="F2" s="17"/>
      <c r="G2" s="17"/>
      <c r="H2" s="17"/>
    </row>
    <row r="4" spans="1:26" ht="15">
      <c r="A4" s="12" t="s">
        <v>33</v>
      </c>
      <c r="B4" s="12" t="s">
        <v>34</v>
      </c>
    </row>
    <row r="5" spans="1:26" ht="28.5">
      <c r="A5" s="1" t="s">
        <v>35</v>
      </c>
      <c r="B5" s="1" t="s">
        <v>36</v>
      </c>
    </row>
    <row r="6" spans="1:26" ht="28.5">
      <c r="A6" s="1" t="s">
        <v>37</v>
      </c>
      <c r="B6" s="1" t="s">
        <v>38</v>
      </c>
    </row>
    <row r="7" spans="1:26" ht="28.5">
      <c r="A7" s="1" t="s">
        <v>39</v>
      </c>
      <c r="B7" s="1" t="s">
        <v>40</v>
      </c>
    </row>
    <row r="8" spans="1:26">
      <c r="A8" s="1" t="s">
        <v>41</v>
      </c>
      <c r="B8" s="1" t="s">
        <v>42</v>
      </c>
    </row>
    <row r="9" spans="1:26">
      <c r="A9" s="1" t="s">
        <v>43</v>
      </c>
      <c r="B9" s="1" t="s">
        <v>44</v>
      </c>
    </row>
    <row r="10" spans="1:26">
      <c r="A10" s="1" t="s">
        <v>45</v>
      </c>
      <c r="B10" s="1" t="s">
        <v>46</v>
      </c>
    </row>
    <row r="11" spans="1:26">
      <c r="A11" s="1" t="s">
        <v>47</v>
      </c>
      <c r="B11" s="1" t="s">
        <v>48</v>
      </c>
    </row>
    <row r="12" spans="1:26">
      <c r="A12" s="1"/>
      <c r="B12" s="1"/>
    </row>
  </sheetData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"/>
  <sheetViews>
    <sheetView workbookViewId="0">
      <selection sqref="A1:D1"/>
    </sheetView>
  </sheetViews>
  <sheetFormatPr defaultRowHeight="14.25"/>
  <cols>
    <col min="1" max="1" width="36" customWidth="1"/>
    <col min="2" max="2" width="60" customWidth="1"/>
    <col min="3" max="4" width="42" customWidth="1"/>
  </cols>
  <sheetData>
    <row r="1" spans="1:26" ht="30" customHeight="1">
      <c r="A1" s="19" t="s">
        <v>49</v>
      </c>
      <c r="B1" s="19" t="s">
        <v>50</v>
      </c>
      <c r="C1" s="19" t="s">
        <v>51</v>
      </c>
      <c r="D1" s="19" t="s">
        <v>52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21" t="s">
        <v>53</v>
      </c>
      <c r="B2" s="22" t="s">
        <v>54</v>
      </c>
      <c r="C2" s="22" t="s">
        <v>55</v>
      </c>
      <c r="D2" s="22" t="s">
        <v>56</v>
      </c>
    </row>
    <row r="3" spans="1:26" ht="28.5">
      <c r="A3" s="1" t="s">
        <v>57</v>
      </c>
      <c r="B3" s="1" t="s">
        <v>58</v>
      </c>
      <c r="C3" s="1" t="s">
        <v>59</v>
      </c>
      <c r="D3" s="1" t="s">
        <v>60</v>
      </c>
    </row>
    <row r="4" spans="1:26" ht="30">
      <c r="A4" s="12" t="s">
        <v>61</v>
      </c>
      <c r="B4" s="12" t="s">
        <v>62</v>
      </c>
      <c r="C4" s="12" t="s">
        <v>63</v>
      </c>
      <c r="D4" s="12" t="s">
        <v>64</v>
      </c>
    </row>
    <row r="5" spans="1:26">
      <c r="A5" s="1" t="s">
        <v>65</v>
      </c>
      <c r="B5" s="1" t="s">
        <v>66</v>
      </c>
      <c r="C5" s="1" t="s">
        <v>67</v>
      </c>
      <c r="D5" s="1" t="s">
        <v>64</v>
      </c>
    </row>
    <row r="6" spans="1:26">
      <c r="A6" s="1"/>
      <c r="B6" s="1"/>
      <c r="C6" s="1"/>
      <c r="D6" s="1"/>
    </row>
    <row r="7" spans="1:26">
      <c r="A7" s="1"/>
      <c r="B7" s="1"/>
      <c r="C7" s="1"/>
      <c r="D7" s="1"/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7"/>
  <sheetViews>
    <sheetView workbookViewId="0">
      <selection sqref="A1:F1"/>
    </sheetView>
  </sheetViews>
  <sheetFormatPr defaultRowHeight="14.25"/>
  <cols>
    <col min="1" max="1" width="36" customWidth="1"/>
    <col min="2" max="2" width="14" customWidth="1"/>
    <col min="3" max="3" width="34" customWidth="1"/>
    <col min="4" max="4" width="35" customWidth="1"/>
    <col min="5" max="5" width="22" customWidth="1"/>
    <col min="6" max="6" width="35" customWidth="1"/>
  </cols>
  <sheetData>
    <row r="1" spans="1:26" ht="30" customHeight="1">
      <c r="A1" s="19" t="s">
        <v>68</v>
      </c>
      <c r="B1" s="19" t="s">
        <v>69</v>
      </c>
      <c r="C1" s="19" t="s">
        <v>70</v>
      </c>
      <c r="D1" s="19" t="s">
        <v>71</v>
      </c>
      <c r="E1" s="19" t="s">
        <v>72</v>
      </c>
      <c r="F1" s="19" t="s">
        <v>73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21" t="s">
        <v>74</v>
      </c>
      <c r="B2" s="22"/>
      <c r="C2" s="22"/>
      <c r="D2" s="22" t="s">
        <v>75</v>
      </c>
      <c r="E2" s="22" t="s">
        <v>76</v>
      </c>
      <c r="F2" s="22" t="s">
        <v>77</v>
      </c>
    </row>
    <row r="3" spans="1:26" ht="28.5">
      <c r="A3" s="1" t="s">
        <v>25</v>
      </c>
      <c r="B3" s="1"/>
      <c r="C3" s="1"/>
      <c r="D3" s="1" t="s">
        <v>78</v>
      </c>
      <c r="E3" s="1" t="s">
        <v>76</v>
      </c>
      <c r="F3" s="1" t="s">
        <v>79</v>
      </c>
    </row>
    <row r="4" spans="1:26" ht="30">
      <c r="A4" s="12" t="s">
        <v>80</v>
      </c>
      <c r="B4" s="12"/>
      <c r="C4" s="12"/>
      <c r="D4" s="12" t="s">
        <v>81</v>
      </c>
      <c r="E4" s="12" t="s">
        <v>76</v>
      </c>
      <c r="F4" s="12" t="s">
        <v>77</v>
      </c>
    </row>
    <row r="5" spans="1:26">
      <c r="A5" s="1" t="s">
        <v>82</v>
      </c>
      <c r="B5" s="1"/>
      <c r="C5" s="1"/>
      <c r="D5" s="1" t="s">
        <v>83</v>
      </c>
      <c r="E5" s="1" t="s">
        <v>76</v>
      </c>
      <c r="F5" s="1" t="s">
        <v>77</v>
      </c>
    </row>
    <row r="6" spans="1:26" ht="28.5">
      <c r="A6" s="1" t="s">
        <v>84</v>
      </c>
      <c r="B6" s="1"/>
      <c r="C6" s="1"/>
      <c r="D6" s="1" t="s">
        <v>85</v>
      </c>
      <c r="E6" s="1" t="s">
        <v>76</v>
      </c>
      <c r="F6" s="1" t="s">
        <v>77</v>
      </c>
    </row>
    <row r="7" spans="1:26">
      <c r="A7" s="1" t="s">
        <v>86</v>
      </c>
      <c r="B7" s="1"/>
      <c r="C7" s="1"/>
      <c r="D7" s="1" t="s">
        <v>87</v>
      </c>
      <c r="E7" s="1" t="s">
        <v>76</v>
      </c>
      <c r="F7" s="1" t="s">
        <v>77</v>
      </c>
    </row>
    <row r="8" spans="1:26">
      <c r="A8" s="1" t="s">
        <v>88</v>
      </c>
      <c r="B8" s="1"/>
      <c r="C8" s="1"/>
      <c r="D8" s="1" t="s">
        <v>89</v>
      </c>
      <c r="E8" s="1" t="s">
        <v>76</v>
      </c>
      <c r="F8" s="1" t="s">
        <v>77</v>
      </c>
    </row>
    <row r="9" spans="1:26">
      <c r="A9" s="1" t="s">
        <v>90</v>
      </c>
      <c r="B9" s="1"/>
      <c r="C9" s="1"/>
      <c r="D9" s="1" t="s">
        <v>91</v>
      </c>
      <c r="E9" s="1" t="s">
        <v>76</v>
      </c>
      <c r="F9" s="1" t="s">
        <v>77</v>
      </c>
    </row>
    <row r="10" spans="1:26">
      <c r="A10" s="1" t="s">
        <v>92</v>
      </c>
      <c r="B10" s="1"/>
      <c r="C10" s="1"/>
      <c r="D10" s="1" t="s">
        <v>93</v>
      </c>
      <c r="E10" s="1" t="s">
        <v>76</v>
      </c>
      <c r="F10" s="1" t="s">
        <v>77</v>
      </c>
    </row>
    <row r="11" spans="1:26">
      <c r="A11" s="1" t="s">
        <v>94</v>
      </c>
      <c r="B11" s="1"/>
      <c r="C11" s="1"/>
      <c r="D11" s="1" t="s">
        <v>95</v>
      </c>
      <c r="E11" s="1" t="s">
        <v>76</v>
      </c>
      <c r="F11" s="1" t="s">
        <v>77</v>
      </c>
    </row>
    <row r="12" spans="1:26" ht="28.5">
      <c r="A12" s="1" t="s">
        <v>96</v>
      </c>
      <c r="B12" s="1"/>
      <c r="C12" s="1"/>
      <c r="D12" s="1" t="s">
        <v>97</v>
      </c>
      <c r="E12" s="1" t="s">
        <v>76</v>
      </c>
      <c r="F12" s="1" t="s">
        <v>77</v>
      </c>
    </row>
    <row r="13" spans="1:26">
      <c r="A13" s="1"/>
      <c r="B13" s="1"/>
      <c r="C13" s="1"/>
      <c r="D13" s="1"/>
      <c r="E13" s="1"/>
      <c r="F13" s="1"/>
    </row>
    <row r="14" spans="1:26">
      <c r="A14" s="1"/>
      <c r="B14" s="1"/>
      <c r="C14" s="1"/>
      <c r="D14" s="1"/>
      <c r="E14" s="1"/>
      <c r="F14" s="1"/>
    </row>
    <row r="15" spans="1:26">
      <c r="A15" s="1"/>
      <c r="B15" s="1"/>
      <c r="C15" s="1"/>
      <c r="D15" s="1"/>
      <c r="E15" s="1"/>
      <c r="F15" s="1"/>
    </row>
    <row r="16" spans="1:26">
      <c r="A16" s="1"/>
      <c r="B16" s="1"/>
      <c r="C16" s="1"/>
      <c r="D16" s="1"/>
      <c r="E16" s="1"/>
      <c r="F16" s="1"/>
    </row>
    <row r="17" spans="1:6" ht="15">
      <c r="A17" s="13"/>
      <c r="B17" s="4"/>
      <c r="C17" s="1"/>
      <c r="D17" s="1"/>
      <c r="E17" s="1"/>
      <c r="F17" s="1"/>
    </row>
  </sheetData>
  <mergeCells count="2">
    <mergeCell ref="A1:F1"/>
    <mergeCell ref="A2:F2"/>
  </mergeCells>
  <conditionalFormatting sqref="B2:B12">
    <cfRule type="expression" dxfId="5" priority="3">
      <formula>B2="Fail"</formula>
    </cfRule>
    <cfRule type="expression" dxfId="4" priority="4">
      <formula>B2="Pass"</formula>
    </cfRule>
  </conditionalFormatting>
  <conditionalFormatting sqref="C5:C15">
    <cfRule type="expression" dxfId="3" priority="1">
      <formula>C5="Fail"</formula>
    </cfRule>
    <cfRule type="expression" dxfId="2" priority="2">
      <formula>C5="Pass"</formula>
    </cfRule>
  </conditionalFormatting>
  <dataValidations count="1">
    <dataValidation type="list" sqref="B2:B12" xr:uid="{00000000-0002-0000-0300-000001000000}">
      <formula1>"Pass,Fail,N/A"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Lists!$A$5:$A$6</xm:f>
          </x14:formula1>
          <xm:sqref>C5:C15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6"/>
  <sheetViews>
    <sheetView tabSelected="1" topLeftCell="A10" workbookViewId="0">
      <selection activeCell="F7" sqref="F7"/>
    </sheetView>
  </sheetViews>
  <sheetFormatPr defaultRowHeight="14.25"/>
  <cols>
    <col min="1" max="1" width="24" customWidth="1"/>
    <col min="2" max="2" width="55" customWidth="1"/>
    <col min="3" max="4" width="12" customWidth="1"/>
    <col min="5" max="5" width="28" customWidth="1"/>
    <col min="6" max="6" width="32" customWidth="1"/>
    <col min="7" max="7" width="18" customWidth="1"/>
    <col min="8" max="8" width="32" customWidth="1"/>
  </cols>
  <sheetData>
    <row r="1" spans="1:26" ht="30" customHeight="1">
      <c r="A1" s="14" t="s">
        <v>18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16" t="s">
        <v>98</v>
      </c>
      <c r="B2" s="17"/>
      <c r="C2" s="17"/>
      <c r="D2" s="17"/>
      <c r="E2" s="17"/>
      <c r="F2" s="17"/>
      <c r="G2" s="17"/>
      <c r="H2" s="17"/>
    </row>
    <row r="4" spans="1:26" ht="15">
      <c r="A4" s="6" t="s">
        <v>99</v>
      </c>
      <c r="B4" s="6" t="s">
        <v>100</v>
      </c>
      <c r="C4" s="6" t="s">
        <v>101</v>
      </c>
      <c r="D4" s="6" t="s">
        <v>102</v>
      </c>
      <c r="E4" s="6" t="s">
        <v>71</v>
      </c>
      <c r="F4" s="6" t="s">
        <v>103</v>
      </c>
      <c r="G4" s="6" t="s">
        <v>104</v>
      </c>
      <c r="H4" s="6" t="s">
        <v>52</v>
      </c>
    </row>
    <row r="5" spans="1:26" ht="42.75">
      <c r="A5" s="1" t="s">
        <v>105</v>
      </c>
      <c r="B5" s="1" t="s">
        <v>106</v>
      </c>
      <c r="C5" s="1">
        <v>20</v>
      </c>
      <c r="D5" s="1"/>
      <c r="E5" s="1" t="s">
        <v>107</v>
      </c>
      <c r="F5" s="1"/>
      <c r="G5" s="1"/>
      <c r="H5" s="1" t="s">
        <v>108</v>
      </c>
    </row>
    <row r="6" spans="1:26" ht="42.75">
      <c r="A6" s="1" t="s">
        <v>109</v>
      </c>
      <c r="B6" s="1" t="s">
        <v>110</v>
      </c>
      <c r="C6" s="1">
        <v>15</v>
      </c>
      <c r="D6" s="1"/>
      <c r="E6" s="1" t="s">
        <v>111</v>
      </c>
      <c r="F6" s="1"/>
      <c r="G6" s="1"/>
      <c r="H6" s="1" t="s">
        <v>112</v>
      </c>
    </row>
    <row r="7" spans="1:26" ht="42.75">
      <c r="A7" s="1" t="s">
        <v>113</v>
      </c>
      <c r="B7" s="1" t="s">
        <v>114</v>
      </c>
      <c r="C7" s="1">
        <v>15</v>
      </c>
      <c r="D7" s="1"/>
      <c r="E7" s="1" t="s">
        <v>115</v>
      </c>
      <c r="F7" s="1"/>
      <c r="G7" s="1"/>
      <c r="H7" s="1" t="s">
        <v>116</v>
      </c>
    </row>
    <row r="8" spans="1:26" ht="42.75">
      <c r="A8" s="1" t="s">
        <v>117</v>
      </c>
      <c r="B8" s="1" t="s">
        <v>118</v>
      </c>
      <c r="C8" s="1">
        <v>15</v>
      </c>
      <c r="D8" s="1"/>
      <c r="E8" s="1" t="s">
        <v>119</v>
      </c>
      <c r="F8" s="1"/>
      <c r="G8" s="1"/>
      <c r="H8" s="1" t="s">
        <v>120</v>
      </c>
    </row>
    <row r="9" spans="1:26" ht="42.75">
      <c r="A9" s="1" t="s">
        <v>121</v>
      </c>
      <c r="B9" s="1" t="s">
        <v>122</v>
      </c>
      <c r="C9" s="1">
        <v>10</v>
      </c>
      <c r="D9" s="1"/>
      <c r="E9" s="1" t="s">
        <v>123</v>
      </c>
      <c r="F9" s="1"/>
      <c r="G9" s="1"/>
      <c r="H9" s="1" t="s">
        <v>124</v>
      </c>
    </row>
    <row r="10" spans="1:26" ht="42.75">
      <c r="A10" s="1" t="s">
        <v>125</v>
      </c>
      <c r="B10" s="1" t="s">
        <v>126</v>
      </c>
      <c r="C10" s="1">
        <v>8</v>
      </c>
      <c r="D10" s="1"/>
      <c r="E10" s="1" t="s">
        <v>127</v>
      </c>
      <c r="F10" s="1"/>
      <c r="G10" s="1"/>
      <c r="H10" s="1" t="s">
        <v>128</v>
      </c>
    </row>
    <row r="11" spans="1:26" ht="42.75">
      <c r="A11" s="1" t="s">
        <v>129</v>
      </c>
      <c r="B11" s="1" t="s">
        <v>130</v>
      </c>
      <c r="C11" s="1">
        <v>5</v>
      </c>
      <c r="D11" s="1"/>
      <c r="E11" s="1" t="s">
        <v>131</v>
      </c>
      <c r="F11" s="1"/>
      <c r="G11" s="1"/>
      <c r="H11" s="1" t="s">
        <v>132</v>
      </c>
    </row>
    <row r="12" spans="1:26" ht="42.75">
      <c r="A12" s="1" t="s">
        <v>133</v>
      </c>
      <c r="B12" s="1" t="s">
        <v>134</v>
      </c>
      <c r="C12" s="1">
        <v>5</v>
      </c>
      <c r="D12" s="1"/>
      <c r="E12" s="1" t="s">
        <v>135</v>
      </c>
      <c r="F12" s="1"/>
      <c r="G12" s="1"/>
      <c r="H12" s="1" t="s">
        <v>136</v>
      </c>
    </row>
    <row r="13" spans="1:26" ht="42.75">
      <c r="A13" s="1" t="s">
        <v>137</v>
      </c>
      <c r="B13" s="1" t="s">
        <v>138</v>
      </c>
      <c r="C13" s="1">
        <v>7</v>
      </c>
      <c r="D13" s="1"/>
      <c r="E13" s="1" t="s">
        <v>139</v>
      </c>
      <c r="F13" s="1"/>
      <c r="G13" s="1"/>
      <c r="H13" s="1" t="s">
        <v>140</v>
      </c>
    </row>
    <row r="14" spans="1:26" ht="15">
      <c r="A14" s="4"/>
      <c r="B14" s="4"/>
      <c r="C14" s="4"/>
      <c r="D14" s="4"/>
      <c r="E14" s="1"/>
      <c r="F14" s="1"/>
      <c r="G14" s="1"/>
      <c r="H14" s="1"/>
    </row>
    <row r="15" spans="1:26" ht="15">
      <c r="A15" s="7" t="s">
        <v>141</v>
      </c>
      <c r="B15" s="7" t="s">
        <v>142</v>
      </c>
      <c r="C15" s="7">
        <v>100</v>
      </c>
      <c r="D15" s="7">
        <f>SUM(D5:D13)</f>
        <v>0</v>
      </c>
      <c r="E15" s="7"/>
      <c r="F15" s="7"/>
      <c r="G15" s="7"/>
      <c r="H15" s="7"/>
    </row>
    <row r="16" spans="1:26" ht="15">
      <c r="A16" s="8" t="s">
        <v>143</v>
      </c>
      <c r="B16" s="8"/>
      <c r="C16" s="8" t="str">
        <f>IF(D15&gt;=90,"Tier 1 - Highest Priority",IF(D15&gt;=80,"Tier 1",IF(D15&gt;=70,"Tier 2 - Review","Not Recommended")))</f>
        <v>Not Recommended</v>
      </c>
      <c r="D16" s="8"/>
      <c r="E16" s="8"/>
      <c r="F16" s="8"/>
      <c r="G16" s="8"/>
      <c r="H16" s="8"/>
    </row>
  </sheetData>
  <mergeCells count="2">
    <mergeCell ref="A1:H1"/>
    <mergeCell ref="A2:H2"/>
  </mergeCells>
  <conditionalFormatting sqref="D5:D13">
    <cfRule type="dataBar" priority="1">
      <dataBar>
        <cfvo type="min"/>
        <cfvo type="max"/>
        <color rgb="FF70AD47"/>
      </dataBar>
    </cfRule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{8B373BD1-7571-42EC-E6B2-C794029A3530}</x14:id>
        </ext>
      </extLst>
    </cfRule>
  </conditionalFormatting>
  <dataValidations count="1">
    <dataValidation type="whole" sqref="D5:D13" xr:uid="{00000000-0002-0000-0400-000000000000}">
      <formula1>0</formula1>
      <formula2>25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B373BD1-7571-42EC-E6B2-C794029A3530}">
            <x14:dataBar>
              <x14:cfvo type="min"/>
              <x14:cfvo type="max"/>
              <x14:negativeFillColor auto="1"/>
              <x14:axisColor auto="1"/>
            </x14:dataBar>
          </x14:cfRule>
          <xm:sqref>D5:D13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5"/>
  <sheetViews>
    <sheetView workbookViewId="0">
      <selection sqref="A1:H1"/>
    </sheetView>
  </sheetViews>
  <sheetFormatPr defaultRowHeight="14.25"/>
  <cols>
    <col min="1" max="1" width="24" customWidth="1"/>
    <col min="2" max="2" width="55" customWidth="1"/>
    <col min="3" max="4" width="12" customWidth="1"/>
    <col min="5" max="5" width="28" customWidth="1"/>
    <col min="6" max="6" width="32" customWidth="1"/>
    <col min="7" max="7" width="18" customWidth="1"/>
    <col min="8" max="8" width="32" customWidth="1"/>
  </cols>
  <sheetData>
    <row r="1" spans="1:26" ht="30" customHeight="1">
      <c r="A1" s="14" t="s">
        <v>21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16" t="s">
        <v>144</v>
      </c>
      <c r="B2" s="17"/>
      <c r="C2" s="17"/>
      <c r="D2" s="17"/>
      <c r="E2" s="17"/>
      <c r="F2" s="17"/>
      <c r="G2" s="17"/>
      <c r="H2" s="17"/>
    </row>
    <row r="4" spans="1:26" ht="15">
      <c r="A4" s="6" t="s">
        <v>99</v>
      </c>
      <c r="B4" s="6" t="s">
        <v>100</v>
      </c>
      <c r="C4" s="6" t="s">
        <v>101</v>
      </c>
      <c r="D4" s="6" t="s">
        <v>102</v>
      </c>
      <c r="E4" s="6" t="s">
        <v>71</v>
      </c>
      <c r="F4" s="6" t="s">
        <v>103</v>
      </c>
      <c r="G4" s="6" t="s">
        <v>104</v>
      </c>
      <c r="H4" s="6" t="s">
        <v>52</v>
      </c>
    </row>
    <row r="5" spans="1:26" ht="42.75">
      <c r="A5" s="1" t="s">
        <v>145</v>
      </c>
      <c r="B5" s="1" t="s">
        <v>146</v>
      </c>
      <c r="C5" s="1">
        <v>25</v>
      </c>
      <c r="D5" s="1"/>
      <c r="E5" s="1" t="s">
        <v>107</v>
      </c>
      <c r="F5" s="1"/>
      <c r="G5" s="1"/>
      <c r="H5" s="1" t="s">
        <v>147</v>
      </c>
    </row>
    <row r="6" spans="1:26" ht="42.75">
      <c r="A6" s="1" t="s">
        <v>148</v>
      </c>
      <c r="B6" s="1" t="s">
        <v>149</v>
      </c>
      <c r="C6" s="1">
        <v>15</v>
      </c>
      <c r="D6" s="1"/>
      <c r="E6" s="1" t="s">
        <v>150</v>
      </c>
      <c r="F6" s="1"/>
      <c r="G6" s="1"/>
      <c r="H6" s="1" t="s">
        <v>151</v>
      </c>
    </row>
    <row r="7" spans="1:26" ht="28.5">
      <c r="A7" s="1" t="s">
        <v>152</v>
      </c>
      <c r="B7" s="1" t="s">
        <v>153</v>
      </c>
      <c r="C7" s="1">
        <v>12</v>
      </c>
      <c r="D7" s="1"/>
      <c r="E7" s="1" t="s">
        <v>154</v>
      </c>
      <c r="F7" s="1"/>
      <c r="G7" s="1"/>
      <c r="H7" s="1" t="s">
        <v>155</v>
      </c>
    </row>
    <row r="8" spans="1:26" ht="28.5">
      <c r="A8" s="1" t="s">
        <v>156</v>
      </c>
      <c r="B8" s="1" t="s">
        <v>157</v>
      </c>
      <c r="C8" s="1">
        <v>12</v>
      </c>
      <c r="D8" s="1"/>
      <c r="E8" s="1" t="s">
        <v>158</v>
      </c>
      <c r="F8" s="1"/>
      <c r="G8" s="1"/>
      <c r="H8" s="1" t="s">
        <v>159</v>
      </c>
    </row>
    <row r="9" spans="1:26" ht="28.5">
      <c r="A9" s="1" t="s">
        <v>160</v>
      </c>
      <c r="B9" s="1" t="s">
        <v>161</v>
      </c>
      <c r="C9" s="1">
        <v>10</v>
      </c>
      <c r="D9" s="1"/>
      <c r="E9" s="1" t="s">
        <v>162</v>
      </c>
      <c r="F9" s="1"/>
      <c r="G9" s="1"/>
      <c r="H9" s="1" t="s">
        <v>163</v>
      </c>
    </row>
    <row r="10" spans="1:26" ht="28.5">
      <c r="A10" s="1" t="s">
        <v>125</v>
      </c>
      <c r="B10" s="1" t="s">
        <v>164</v>
      </c>
      <c r="C10" s="1">
        <v>8</v>
      </c>
      <c r="D10" s="1"/>
      <c r="E10" s="1" t="s">
        <v>165</v>
      </c>
      <c r="F10" s="1"/>
      <c r="G10" s="1"/>
      <c r="H10" s="1" t="s">
        <v>128</v>
      </c>
    </row>
    <row r="11" spans="1:26" ht="28.5">
      <c r="A11" s="1" t="s">
        <v>166</v>
      </c>
      <c r="B11" s="1" t="s">
        <v>167</v>
      </c>
      <c r="C11" s="1">
        <v>8</v>
      </c>
      <c r="D11" s="1"/>
      <c r="E11" s="1" t="s">
        <v>131</v>
      </c>
      <c r="F11" s="1"/>
      <c r="G11" s="1"/>
      <c r="H11" s="1" t="s">
        <v>168</v>
      </c>
    </row>
    <row r="12" spans="1:26" ht="42.75">
      <c r="A12" s="1" t="s">
        <v>137</v>
      </c>
      <c r="B12" s="1" t="s">
        <v>169</v>
      </c>
      <c r="C12" s="1">
        <v>10</v>
      </c>
      <c r="D12" s="1"/>
      <c r="E12" s="1" t="s">
        <v>170</v>
      </c>
      <c r="F12" s="1"/>
      <c r="G12" s="1"/>
      <c r="H12" s="1" t="s">
        <v>140</v>
      </c>
    </row>
    <row r="13" spans="1:26">
      <c r="A13" s="1"/>
      <c r="B13" s="1"/>
      <c r="C13" s="1"/>
      <c r="D13" s="1"/>
      <c r="E13" s="1"/>
      <c r="F13" s="1"/>
      <c r="G13" s="1"/>
      <c r="H13" s="1"/>
    </row>
    <row r="14" spans="1:26" ht="15">
      <c r="A14" s="7" t="s">
        <v>141</v>
      </c>
      <c r="B14" s="7" t="s">
        <v>142</v>
      </c>
      <c r="C14" s="7">
        <v>100</v>
      </c>
      <c r="D14" s="7">
        <f>SUM(D5:D12)</f>
        <v>0</v>
      </c>
      <c r="E14" s="7"/>
      <c r="F14" s="7"/>
      <c r="G14" s="7"/>
      <c r="H14" s="7"/>
    </row>
    <row r="15" spans="1:26" ht="45">
      <c r="A15" s="9" t="s">
        <v>143</v>
      </c>
      <c r="B15" s="9"/>
      <c r="C15" s="9" t="str">
        <f>IF(D14&gt;=90,"Tier 1 - Highest Priority",IF(D14&gt;=80,"Tier 1",IF(D14&gt;=70,"Tier 2 - Review","Not Recommended")))</f>
        <v>Not Recommended</v>
      </c>
      <c r="D15" s="9"/>
      <c r="E15" s="9"/>
      <c r="F15" s="9"/>
      <c r="G15" s="9"/>
      <c r="H15" s="9"/>
    </row>
  </sheetData>
  <mergeCells count="2">
    <mergeCell ref="A1:H1"/>
    <mergeCell ref="A2:H2"/>
  </mergeCells>
  <conditionalFormatting sqref="D5:D12">
    <cfRule type="dataBar" priority="1">
      <dataBar>
        <cfvo type="min"/>
        <cfvo type="max"/>
        <color rgb="FF70AD47"/>
      </dataBar>
    </cfRule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{7E6060C5-8B64-34B0-22B9-F67759035C57}</x14:id>
        </ext>
      </extLst>
    </cfRule>
  </conditionalFormatting>
  <dataValidations count="1">
    <dataValidation type="whole" sqref="D5:D12" xr:uid="{00000000-0002-0000-0500-000000000000}">
      <formula1>0</formula1>
      <formula2>25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6060C5-8B64-34B0-22B9-F67759035C57}">
            <x14:dataBar>
              <x14:cfvo type="min"/>
              <x14:cfvo type="max"/>
              <x14:negativeFillColor auto="1"/>
              <x14:axisColor auto="1"/>
            </x14:dataBar>
          </x14:cfRule>
          <xm:sqref>D5:D12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5"/>
  <sheetViews>
    <sheetView workbookViewId="0">
      <selection sqref="A1:H1"/>
    </sheetView>
  </sheetViews>
  <sheetFormatPr defaultRowHeight="14.25"/>
  <cols>
    <col min="1" max="1" width="24" customWidth="1"/>
    <col min="2" max="2" width="55" customWidth="1"/>
    <col min="3" max="4" width="12" customWidth="1"/>
    <col min="5" max="5" width="28" customWidth="1"/>
    <col min="6" max="6" width="32" customWidth="1"/>
    <col min="7" max="7" width="18" customWidth="1"/>
    <col min="8" max="8" width="32" customWidth="1"/>
  </cols>
  <sheetData>
    <row r="1" spans="1:26" ht="30" customHeight="1">
      <c r="A1" s="14" t="s">
        <v>24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16" t="s">
        <v>171</v>
      </c>
      <c r="B2" s="17"/>
      <c r="C2" s="17"/>
      <c r="D2" s="17"/>
      <c r="E2" s="17"/>
      <c r="F2" s="17"/>
      <c r="G2" s="17"/>
      <c r="H2" s="17"/>
    </row>
    <row r="4" spans="1:26" ht="15">
      <c r="A4" s="6" t="s">
        <v>99</v>
      </c>
      <c r="B4" s="6" t="s">
        <v>100</v>
      </c>
      <c r="C4" s="6" t="s">
        <v>101</v>
      </c>
      <c r="D4" s="6" t="s">
        <v>102</v>
      </c>
      <c r="E4" s="6" t="s">
        <v>71</v>
      </c>
      <c r="F4" s="6" t="s">
        <v>103</v>
      </c>
      <c r="G4" s="6" t="s">
        <v>104</v>
      </c>
      <c r="H4" s="6" t="s">
        <v>52</v>
      </c>
    </row>
    <row r="5" spans="1:26" ht="42.75">
      <c r="A5" s="1" t="s">
        <v>172</v>
      </c>
      <c r="B5" s="1" t="s">
        <v>173</v>
      </c>
      <c r="C5" s="1">
        <v>20</v>
      </c>
      <c r="D5" s="1"/>
      <c r="E5" s="1" t="s">
        <v>174</v>
      </c>
      <c r="F5" s="1"/>
      <c r="G5" s="1"/>
      <c r="H5" s="1" t="s">
        <v>175</v>
      </c>
    </row>
    <row r="6" spans="1:26" ht="28.5">
      <c r="A6" s="1" t="s">
        <v>176</v>
      </c>
      <c r="B6" s="1" t="s">
        <v>177</v>
      </c>
      <c r="C6" s="1">
        <v>15</v>
      </c>
      <c r="D6" s="1"/>
      <c r="E6" s="1" t="s">
        <v>178</v>
      </c>
      <c r="F6" s="1"/>
      <c r="G6" s="1"/>
      <c r="H6" s="1" t="s">
        <v>179</v>
      </c>
    </row>
    <row r="7" spans="1:26" ht="28.5">
      <c r="A7" s="1" t="s">
        <v>180</v>
      </c>
      <c r="B7" s="1" t="s">
        <v>181</v>
      </c>
      <c r="C7" s="1">
        <v>15</v>
      </c>
      <c r="D7" s="1"/>
      <c r="E7" s="1" t="s">
        <v>182</v>
      </c>
      <c r="F7" s="1"/>
      <c r="G7" s="1"/>
      <c r="H7" s="1" t="s">
        <v>183</v>
      </c>
    </row>
    <row r="8" spans="1:26" ht="28.5">
      <c r="A8" s="1" t="s">
        <v>184</v>
      </c>
      <c r="B8" s="1" t="s">
        <v>185</v>
      </c>
      <c r="C8" s="1">
        <v>15</v>
      </c>
      <c r="D8" s="1"/>
      <c r="E8" s="1" t="s">
        <v>186</v>
      </c>
      <c r="F8" s="1"/>
      <c r="G8" s="1"/>
      <c r="H8" s="1" t="s">
        <v>187</v>
      </c>
    </row>
    <row r="9" spans="1:26" ht="28.5">
      <c r="A9" s="1" t="s">
        <v>74</v>
      </c>
      <c r="B9" s="1" t="s">
        <v>188</v>
      </c>
      <c r="C9" s="1">
        <v>10</v>
      </c>
      <c r="D9" s="1"/>
      <c r="E9" s="1" t="s">
        <v>189</v>
      </c>
      <c r="F9" s="1"/>
      <c r="G9" s="1"/>
      <c r="H9" s="1" t="s">
        <v>190</v>
      </c>
    </row>
    <row r="10" spans="1:26" ht="28.5">
      <c r="A10" s="1" t="s">
        <v>191</v>
      </c>
      <c r="B10" s="1" t="s">
        <v>192</v>
      </c>
      <c r="C10" s="1">
        <v>8</v>
      </c>
      <c r="D10" s="1"/>
      <c r="E10" s="1" t="s">
        <v>193</v>
      </c>
      <c r="F10" s="1"/>
      <c r="G10" s="1"/>
      <c r="H10" s="1" t="s">
        <v>128</v>
      </c>
    </row>
    <row r="11" spans="1:26" ht="28.5">
      <c r="A11" s="1" t="s">
        <v>194</v>
      </c>
      <c r="B11" s="1" t="s">
        <v>195</v>
      </c>
      <c r="C11" s="1">
        <v>10</v>
      </c>
      <c r="D11" s="1"/>
      <c r="E11" s="1" t="s">
        <v>196</v>
      </c>
      <c r="F11" s="1"/>
      <c r="G11" s="1"/>
      <c r="H11" s="1" t="s">
        <v>197</v>
      </c>
    </row>
    <row r="12" spans="1:26" ht="28.5">
      <c r="A12" s="1" t="s">
        <v>198</v>
      </c>
      <c r="B12" s="1" t="s">
        <v>199</v>
      </c>
      <c r="C12" s="1">
        <v>7</v>
      </c>
      <c r="D12" s="1"/>
      <c r="E12" s="1" t="s">
        <v>200</v>
      </c>
      <c r="F12" s="1"/>
      <c r="G12" s="1"/>
      <c r="H12" s="1" t="s">
        <v>201</v>
      </c>
    </row>
    <row r="13" spans="1:26">
      <c r="A13" s="1"/>
      <c r="B13" s="1"/>
      <c r="C13" s="1"/>
      <c r="D13" s="1"/>
      <c r="E13" s="1"/>
      <c r="F13" s="1"/>
      <c r="G13" s="1"/>
      <c r="H13" s="1"/>
    </row>
    <row r="14" spans="1:26" ht="15">
      <c r="A14" s="7" t="s">
        <v>141</v>
      </c>
      <c r="B14" s="7" t="s">
        <v>142</v>
      </c>
      <c r="C14" s="7">
        <v>100</v>
      </c>
      <c r="D14" s="7">
        <f>SUM(D5:D12)</f>
        <v>0</v>
      </c>
      <c r="E14" s="7"/>
      <c r="F14" s="7"/>
      <c r="G14" s="7"/>
      <c r="H14" s="7"/>
    </row>
    <row r="15" spans="1:26" ht="45">
      <c r="A15" s="9" t="s">
        <v>143</v>
      </c>
      <c r="B15" s="9"/>
      <c r="C15" s="9" t="str">
        <f>IF(D14&gt;=90,"Tier 1 - Highest Priority",IF(D14&gt;=80,"Tier 1",IF(D14&gt;=70,"Tier 2 - Review","Not Recommended")))</f>
        <v>Not Recommended</v>
      </c>
      <c r="D15" s="9"/>
      <c r="E15" s="9"/>
      <c r="F15" s="9"/>
      <c r="G15" s="9"/>
      <c r="H15" s="9"/>
    </row>
  </sheetData>
  <mergeCells count="2">
    <mergeCell ref="A1:H1"/>
    <mergeCell ref="A2:H2"/>
  </mergeCells>
  <conditionalFormatting sqref="D5:D12">
    <cfRule type="dataBar" priority="1">
      <dataBar>
        <cfvo type="min"/>
        <cfvo type="max"/>
        <color rgb="FF70AD47"/>
      </dataBar>
    </cfRule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{627BC4C8-69D9-8A9C-C93B-16B452D3B172}</x14:id>
        </ext>
      </extLst>
    </cfRule>
  </conditionalFormatting>
  <dataValidations count="1">
    <dataValidation type="whole" sqref="D5:D12" xr:uid="{00000000-0002-0000-0600-000000000000}">
      <formula1>0</formula1>
      <formula2>25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27BC4C8-69D9-8A9C-C93B-16B452D3B172}">
            <x14:dataBar>
              <x14:cfvo type="min"/>
              <x14:cfvo type="max"/>
              <x14:negativeFillColor auto="1"/>
              <x14:axisColor auto="1"/>
            </x14:dataBar>
          </x14:cfRule>
          <xm:sqref>D5:D12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5"/>
  <sheetViews>
    <sheetView workbookViewId="0">
      <selection sqref="A1:H1"/>
    </sheetView>
  </sheetViews>
  <sheetFormatPr defaultRowHeight="14.25"/>
  <cols>
    <col min="1" max="1" width="24" customWidth="1"/>
    <col min="2" max="2" width="55" customWidth="1"/>
    <col min="3" max="4" width="12" customWidth="1"/>
    <col min="5" max="5" width="28" customWidth="1"/>
    <col min="6" max="6" width="32" customWidth="1"/>
    <col min="7" max="7" width="18" customWidth="1"/>
    <col min="8" max="8" width="32" customWidth="1"/>
  </cols>
  <sheetData>
    <row r="1" spans="1:26" ht="30" customHeight="1">
      <c r="A1" s="14" t="s">
        <v>202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16" t="s">
        <v>203</v>
      </c>
      <c r="B2" s="17"/>
      <c r="C2" s="17"/>
      <c r="D2" s="17"/>
      <c r="E2" s="17"/>
      <c r="F2" s="17"/>
      <c r="G2" s="17"/>
      <c r="H2" s="17"/>
    </row>
    <row r="4" spans="1:26" ht="15">
      <c r="A4" s="6" t="s">
        <v>99</v>
      </c>
      <c r="B4" s="6" t="s">
        <v>100</v>
      </c>
      <c r="C4" s="6" t="s">
        <v>101</v>
      </c>
      <c r="D4" s="6" t="s">
        <v>102</v>
      </c>
      <c r="E4" s="6" t="s">
        <v>71</v>
      </c>
      <c r="F4" s="6" t="s">
        <v>103</v>
      </c>
      <c r="G4" s="6" t="s">
        <v>104</v>
      </c>
      <c r="H4" s="6" t="s">
        <v>52</v>
      </c>
    </row>
    <row r="5" spans="1:26" ht="28.5">
      <c r="A5" s="1" t="s">
        <v>105</v>
      </c>
      <c r="B5" s="1" t="s">
        <v>204</v>
      </c>
      <c r="C5" s="1">
        <v>20</v>
      </c>
      <c r="D5" s="1"/>
      <c r="E5" s="1" t="s">
        <v>107</v>
      </c>
      <c r="F5" s="1"/>
      <c r="G5" s="1"/>
      <c r="H5" s="1" t="s">
        <v>205</v>
      </c>
    </row>
    <row r="6" spans="1:26" ht="28.5">
      <c r="A6" s="1" t="s">
        <v>206</v>
      </c>
      <c r="B6" s="1" t="s">
        <v>207</v>
      </c>
      <c r="C6" s="1">
        <v>15</v>
      </c>
      <c r="D6" s="1"/>
      <c r="E6" s="1" t="s">
        <v>208</v>
      </c>
      <c r="F6" s="1"/>
      <c r="G6" s="1"/>
      <c r="H6" s="1" t="s">
        <v>209</v>
      </c>
    </row>
    <row r="7" spans="1:26" ht="28.5">
      <c r="A7" s="1" t="s">
        <v>22</v>
      </c>
      <c r="B7" s="1" t="s">
        <v>210</v>
      </c>
      <c r="C7" s="1">
        <v>15</v>
      </c>
      <c r="D7" s="1"/>
      <c r="E7" s="1" t="s">
        <v>211</v>
      </c>
      <c r="F7" s="1"/>
      <c r="G7" s="1"/>
      <c r="H7" s="1" t="s">
        <v>187</v>
      </c>
    </row>
    <row r="8" spans="1:26" ht="28.5">
      <c r="A8" s="1" t="s">
        <v>212</v>
      </c>
      <c r="B8" s="1" t="s">
        <v>213</v>
      </c>
      <c r="C8" s="1">
        <v>12</v>
      </c>
      <c r="D8" s="1"/>
      <c r="E8" s="1" t="s">
        <v>214</v>
      </c>
      <c r="F8" s="1"/>
      <c r="G8" s="1"/>
      <c r="H8" s="1" t="s">
        <v>187</v>
      </c>
    </row>
    <row r="9" spans="1:26" ht="28.5">
      <c r="A9" s="1" t="s">
        <v>215</v>
      </c>
      <c r="B9" s="1" t="s">
        <v>216</v>
      </c>
      <c r="C9" s="1">
        <v>12</v>
      </c>
      <c r="D9" s="1"/>
      <c r="E9" s="1" t="s">
        <v>217</v>
      </c>
      <c r="F9" s="1"/>
      <c r="G9" s="1"/>
      <c r="H9" s="1" t="s">
        <v>218</v>
      </c>
    </row>
    <row r="10" spans="1:26" ht="28.5">
      <c r="A10" s="1" t="s">
        <v>125</v>
      </c>
      <c r="B10" s="1" t="s">
        <v>219</v>
      </c>
      <c r="C10" s="1">
        <v>8</v>
      </c>
      <c r="D10" s="1"/>
      <c r="E10" s="1" t="s">
        <v>165</v>
      </c>
      <c r="F10" s="1"/>
      <c r="G10" s="1"/>
      <c r="H10" s="1" t="s">
        <v>128</v>
      </c>
    </row>
    <row r="11" spans="1:26" ht="28.5">
      <c r="A11" s="1" t="s">
        <v>166</v>
      </c>
      <c r="B11" s="1" t="s">
        <v>220</v>
      </c>
      <c r="C11" s="1">
        <v>8</v>
      </c>
      <c r="D11" s="1"/>
      <c r="E11" s="1" t="s">
        <v>221</v>
      </c>
      <c r="F11" s="1"/>
      <c r="G11" s="1"/>
      <c r="H11" s="1" t="s">
        <v>222</v>
      </c>
    </row>
    <row r="12" spans="1:26" ht="28.5">
      <c r="A12" s="1" t="s">
        <v>137</v>
      </c>
      <c r="B12" s="1" t="s">
        <v>223</v>
      </c>
      <c r="C12" s="1">
        <v>10</v>
      </c>
      <c r="D12" s="1"/>
      <c r="E12" s="1" t="s">
        <v>224</v>
      </c>
      <c r="F12" s="1"/>
      <c r="G12" s="1"/>
      <c r="H12" s="1" t="s">
        <v>225</v>
      </c>
    </row>
    <row r="13" spans="1:26">
      <c r="A13" s="1"/>
      <c r="B13" s="1"/>
      <c r="C13" s="1"/>
      <c r="D13" s="1"/>
      <c r="E13" s="1"/>
      <c r="F13" s="1"/>
      <c r="G13" s="1"/>
      <c r="H13" s="1"/>
    </row>
    <row r="14" spans="1:26" ht="15">
      <c r="A14" s="7" t="s">
        <v>141</v>
      </c>
      <c r="B14" s="7" t="s">
        <v>142</v>
      </c>
      <c r="C14" s="7">
        <v>100</v>
      </c>
      <c r="D14" s="7">
        <f>SUM(D5:D12)</f>
        <v>0</v>
      </c>
      <c r="E14" s="7"/>
      <c r="F14" s="7"/>
      <c r="G14" s="7"/>
      <c r="H14" s="7"/>
    </row>
    <row r="15" spans="1:26" ht="45">
      <c r="A15" s="9" t="s">
        <v>143</v>
      </c>
      <c r="B15" s="9"/>
      <c r="C15" s="9" t="str">
        <f>IF(D14&gt;=90,"Tier 1 - Highest Priority",IF(D14&gt;=80,"Tier 1",IF(D14&gt;=70,"Tier 2 - Review","Not Recommended")))</f>
        <v>Not Recommended</v>
      </c>
      <c r="D15" s="9"/>
      <c r="E15" s="9"/>
      <c r="F15" s="9"/>
      <c r="G15" s="9"/>
      <c r="H15" s="9"/>
    </row>
  </sheetData>
  <mergeCells count="2">
    <mergeCell ref="A1:H1"/>
    <mergeCell ref="A2:H2"/>
  </mergeCells>
  <conditionalFormatting sqref="D5:D12">
    <cfRule type="dataBar" priority="1">
      <dataBar>
        <cfvo type="min"/>
        <cfvo type="max"/>
        <color rgb="FF70AD47"/>
      </dataBar>
    </cfRule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{05A9521D-2927-18EB-52F5-648EEED43E58}</x14:id>
        </ext>
      </extLst>
    </cfRule>
  </conditionalFormatting>
  <dataValidations count="1">
    <dataValidation type="whole" sqref="D5:D12" xr:uid="{00000000-0002-0000-0700-000000000000}">
      <formula1>0</formula1>
      <formula2>25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5A9521D-2927-18EB-52F5-648EEED43E58}">
            <x14:dataBar>
              <x14:cfvo type="min"/>
              <x14:cfvo type="max"/>
              <x14:negativeFillColor auto="1"/>
              <x14:axisColor auto="1"/>
            </x14:dataBar>
          </x14:cfRule>
          <xm:sqref>D5:D12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5"/>
  <sheetViews>
    <sheetView workbookViewId="0">
      <selection sqref="A1:H1"/>
    </sheetView>
  </sheetViews>
  <sheetFormatPr defaultRowHeight="14.25"/>
  <cols>
    <col min="1" max="1" width="24" customWidth="1"/>
    <col min="2" max="2" width="55" customWidth="1"/>
    <col min="3" max="4" width="12" customWidth="1"/>
    <col min="5" max="5" width="28" customWidth="1"/>
    <col min="6" max="6" width="32" customWidth="1"/>
    <col min="7" max="7" width="18" customWidth="1"/>
    <col min="8" max="8" width="32" customWidth="1"/>
  </cols>
  <sheetData>
    <row r="1" spans="1:26" ht="30" customHeight="1">
      <c r="A1" s="14" t="s">
        <v>226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.95" customHeight="1">
      <c r="A2" s="16" t="s">
        <v>227</v>
      </c>
      <c r="B2" s="17"/>
      <c r="C2" s="17"/>
      <c r="D2" s="17"/>
      <c r="E2" s="17"/>
      <c r="F2" s="17"/>
      <c r="G2" s="17"/>
      <c r="H2" s="17"/>
    </row>
    <row r="4" spans="1:26" ht="15">
      <c r="A4" s="6" t="s">
        <v>99</v>
      </c>
      <c r="B4" s="6" t="s">
        <v>100</v>
      </c>
      <c r="C4" s="6" t="s">
        <v>101</v>
      </c>
      <c r="D4" s="6" t="s">
        <v>102</v>
      </c>
      <c r="E4" s="6" t="s">
        <v>71</v>
      </c>
      <c r="F4" s="6" t="s">
        <v>103</v>
      </c>
      <c r="G4" s="6" t="s">
        <v>104</v>
      </c>
      <c r="H4" s="6" t="s">
        <v>52</v>
      </c>
    </row>
    <row r="5" spans="1:26" ht="28.5">
      <c r="A5" s="1" t="s">
        <v>228</v>
      </c>
      <c r="B5" s="1" t="s">
        <v>229</v>
      </c>
      <c r="C5" s="1">
        <v>20</v>
      </c>
      <c r="D5" s="1"/>
      <c r="E5" s="1" t="s">
        <v>230</v>
      </c>
      <c r="F5" s="1"/>
      <c r="G5" s="1"/>
      <c r="H5" s="1" t="s">
        <v>231</v>
      </c>
    </row>
    <row r="6" spans="1:26" ht="28.5">
      <c r="A6" s="1" t="s">
        <v>232</v>
      </c>
      <c r="B6" s="1" t="s">
        <v>233</v>
      </c>
      <c r="C6" s="1">
        <v>15</v>
      </c>
      <c r="D6" s="1"/>
      <c r="E6" s="1" t="s">
        <v>234</v>
      </c>
      <c r="F6" s="1"/>
      <c r="G6" s="1"/>
      <c r="H6" s="1" t="s">
        <v>235</v>
      </c>
    </row>
    <row r="7" spans="1:26" ht="28.5">
      <c r="A7" s="1" t="s">
        <v>236</v>
      </c>
      <c r="B7" s="1" t="s">
        <v>237</v>
      </c>
      <c r="C7" s="1">
        <v>15</v>
      </c>
      <c r="D7" s="1"/>
      <c r="E7" s="1" t="s">
        <v>214</v>
      </c>
      <c r="F7" s="1"/>
      <c r="G7" s="1"/>
      <c r="H7" s="1" t="s">
        <v>238</v>
      </c>
    </row>
    <row r="8" spans="1:26" ht="28.5">
      <c r="A8" s="1" t="s">
        <v>184</v>
      </c>
      <c r="B8" s="1" t="s">
        <v>239</v>
      </c>
      <c r="C8" s="1">
        <v>15</v>
      </c>
      <c r="D8" s="1"/>
      <c r="E8" s="1" t="s">
        <v>240</v>
      </c>
      <c r="F8" s="1"/>
      <c r="G8" s="1"/>
      <c r="H8" s="1" t="s">
        <v>187</v>
      </c>
    </row>
    <row r="9" spans="1:26" ht="28.5">
      <c r="A9" s="1" t="s">
        <v>241</v>
      </c>
      <c r="B9" s="1" t="s">
        <v>242</v>
      </c>
      <c r="C9" s="1">
        <v>10</v>
      </c>
      <c r="D9" s="1"/>
      <c r="E9" s="1" t="s">
        <v>243</v>
      </c>
      <c r="F9" s="1"/>
      <c r="G9" s="1"/>
      <c r="H9" s="1" t="s">
        <v>244</v>
      </c>
    </row>
    <row r="10" spans="1:26" ht="28.5">
      <c r="A10" s="1" t="s">
        <v>25</v>
      </c>
      <c r="B10" s="1" t="s">
        <v>245</v>
      </c>
      <c r="C10" s="1">
        <v>8</v>
      </c>
      <c r="D10" s="1"/>
      <c r="E10" s="1" t="s">
        <v>246</v>
      </c>
      <c r="F10" s="1"/>
      <c r="G10" s="1"/>
      <c r="H10" s="1" t="s">
        <v>128</v>
      </c>
    </row>
    <row r="11" spans="1:26" ht="28.5">
      <c r="A11" s="1" t="s">
        <v>194</v>
      </c>
      <c r="B11" s="1" t="s">
        <v>247</v>
      </c>
      <c r="C11" s="1">
        <v>10</v>
      </c>
      <c r="D11" s="1"/>
      <c r="E11" s="1" t="s">
        <v>248</v>
      </c>
      <c r="F11" s="1"/>
      <c r="G11" s="1"/>
      <c r="H11" s="1" t="s">
        <v>197</v>
      </c>
    </row>
    <row r="12" spans="1:26" ht="28.5">
      <c r="A12" s="1" t="s">
        <v>198</v>
      </c>
      <c r="B12" s="1" t="s">
        <v>249</v>
      </c>
      <c r="C12" s="1">
        <v>7</v>
      </c>
      <c r="D12" s="1"/>
      <c r="E12" s="1" t="s">
        <v>250</v>
      </c>
      <c r="F12" s="1"/>
      <c r="G12" s="1"/>
      <c r="H12" s="1" t="s">
        <v>251</v>
      </c>
    </row>
    <row r="13" spans="1:26">
      <c r="A13" s="1"/>
      <c r="B13" s="1"/>
      <c r="C13" s="1"/>
      <c r="D13" s="1"/>
      <c r="E13" s="1"/>
      <c r="F13" s="1"/>
      <c r="G13" s="1"/>
      <c r="H13" s="1"/>
    </row>
    <row r="14" spans="1:26" ht="15">
      <c r="A14" s="7" t="s">
        <v>141</v>
      </c>
      <c r="B14" s="7" t="s">
        <v>142</v>
      </c>
      <c r="C14" s="7">
        <v>100</v>
      </c>
      <c r="D14" s="7">
        <f>SUM(D5:D12)</f>
        <v>0</v>
      </c>
      <c r="E14" s="7"/>
      <c r="F14" s="7"/>
      <c r="G14" s="7"/>
      <c r="H14" s="7"/>
    </row>
    <row r="15" spans="1:26" ht="45">
      <c r="A15" s="9" t="s">
        <v>143</v>
      </c>
      <c r="B15" s="9"/>
      <c r="C15" s="9" t="str">
        <f>IF(D14&gt;=90,"Tier 1 - Highest Priority",IF(D14&gt;=80,"Tier 1",IF(D14&gt;=70,"Tier 2 - Review","Not Recommended")))</f>
        <v>Not Recommended</v>
      </c>
      <c r="D15" s="9"/>
      <c r="E15" s="9"/>
      <c r="F15" s="9"/>
      <c r="G15" s="9"/>
      <c r="H15" s="9"/>
    </row>
  </sheetData>
  <mergeCells count="2">
    <mergeCell ref="A1:H1"/>
    <mergeCell ref="A2:H2"/>
  </mergeCells>
  <conditionalFormatting sqref="D5:D12">
    <cfRule type="dataBar" priority="1">
      <dataBar>
        <cfvo type="min"/>
        <cfvo type="max"/>
        <color rgb="FF70AD47"/>
      </dataBar>
    </cfRule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{0CF87786-0E0B-12BB-8719-E182F4EAA0CE}</x14:id>
        </ext>
      </extLst>
    </cfRule>
  </conditionalFormatting>
  <dataValidations count="1">
    <dataValidation type="whole" sqref="D5:D12" xr:uid="{00000000-0002-0000-0800-000000000000}">
      <formula1>0</formula1>
      <formula2>25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F87786-0E0B-12BB-8719-E182F4EAA0CE}">
            <x14:dataBar>
              <x14:cfvo type="min"/>
              <x14:cfvo type="max"/>
              <x14:negativeFillColor auto="1"/>
              <x14:axisColor auto="1"/>
            </x14:dataBar>
          </x14:cfRule>
          <xm:sqref>D5:D12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B75B40D4DB540BD59A9E0E306919D" ma:contentTypeVersion="19" ma:contentTypeDescription="Create a new document." ma:contentTypeScope="" ma:versionID="9aee4e7d7010c09cf23b8a730e5c9bc2">
  <xsd:schema xmlns:xsd="http://www.w3.org/2001/XMLSchema" xmlns:xs="http://www.w3.org/2001/XMLSchema" xmlns:p="http://schemas.microsoft.com/office/2006/metadata/properties" xmlns:ns2="1e2d6c3b-36f9-4a65-bcb2-f62a88c076dd" xmlns:ns3="b4542554-5fe1-4c69-abdf-289933427d86" targetNamespace="http://schemas.microsoft.com/office/2006/metadata/properties" ma:root="true" ma:fieldsID="e33091134f4f46f33881d7f490fed210" ns2:_="" ns3:_="">
    <xsd:import namespace="1e2d6c3b-36f9-4a65-bcb2-f62a88c076dd"/>
    <xsd:import namespace="b4542554-5fe1-4c69-abdf-289933427d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d6c3b-36f9-4a65-bcb2-f62a88c076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d2f20ae-586c-4335-b13c-0972b178ba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42554-5fe1-4c69-abdf-289933427d8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61ad45-f4d0-45ed-a549-d2761a0e5063}" ma:internalName="TaxCatchAll" ma:showField="CatchAllData" ma:web="b4542554-5fe1-4c69-abdf-289933427d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2d6c3b-36f9-4a65-bcb2-f62a88c076dd">
      <Terms xmlns="http://schemas.microsoft.com/office/infopath/2007/PartnerControls"/>
    </lcf76f155ced4ddcb4097134ff3c332f>
    <TaxCatchAll xmlns="b4542554-5fe1-4c69-abdf-289933427d86" xsi:nil="true"/>
  </documentManagement>
</p:properties>
</file>

<file path=customXml/itemProps1.xml><?xml version="1.0" encoding="utf-8"?>
<ds:datastoreItem xmlns:ds="http://schemas.openxmlformats.org/officeDocument/2006/customXml" ds:itemID="{083A6FAA-DCE1-45FB-98CA-5DCF6A54E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2d6c3b-36f9-4a65-bcb2-f62a88c076dd"/>
    <ds:schemaRef ds:uri="b4542554-5fe1-4c69-abdf-289933427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A44B0-08B2-445A-BAC9-11AE79538A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E2AE41-49C3-45C7-B19B-5BCC1036B8FB}">
  <ds:schemaRefs>
    <ds:schemaRef ds:uri="http://schemas.microsoft.com/office/2006/metadata/properties"/>
    <ds:schemaRef ds:uri="http://schemas.microsoft.com/office/infopath/2007/PartnerControls"/>
    <ds:schemaRef ds:uri="1e2d6c3b-36f9-4a65-bcb2-f62a88c076dd"/>
    <ds:schemaRef ds:uri="b4542554-5fe1-4c69-abdf-289933427d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Dashboard</vt:lpstr>
      <vt:lpstr>Instructions</vt:lpstr>
      <vt:lpstr>Sources</vt:lpstr>
      <vt:lpstr>CoC Threshold</vt:lpstr>
      <vt:lpstr>TH Scoring</vt:lpstr>
      <vt:lpstr>PSH Scoring</vt:lpstr>
      <vt:lpstr>SSO Scoring</vt:lpstr>
      <vt:lpstr>Joint TH-RRH Scoring</vt:lpstr>
      <vt:lpstr>DV Scoring</vt:lpstr>
      <vt:lpstr>Renewal Scoring</vt:lpstr>
      <vt:lpstr>New &amp; Expansion Scoring</vt:lpstr>
      <vt:lpstr>Consensus Scoring</vt:lpstr>
      <vt:lpstr>Priority Ranking</vt:lpstr>
      <vt:lpstr>Board Summary</vt:lpstr>
      <vt:lpstr>Definitions</vt:lpstr>
      <vt:lpstr>Lists</vt:lpstr>
      <vt:lpstr>Combined Verbiage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Frey</dc:creator>
  <cp:keywords/>
  <dc:description/>
  <cp:lastModifiedBy>Alex Thompson</cp:lastModifiedBy>
  <cp:revision/>
  <dcterms:created xsi:type="dcterms:W3CDTF">2026-07-21T18:07:48Z</dcterms:created>
  <dcterms:modified xsi:type="dcterms:W3CDTF">2026-07-21T18:21:19Z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0x01010068BB75B40D4DB540BD59A9E0E306919D</vt:lpwstr>
  </property>
  <property fmtid="{D5CDD505-2E9C-101B-9397-08002B2CF9AE}" pid="3" name="MediaServiceImageTags">
    <vt:lpwstr/>
  </property>
</Properties>
</file>