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mc:AlternateContent xmlns:mc="http://schemas.openxmlformats.org/markup-compatibility/2006">
    <mc:Choice Requires="x15">
      <x15ac:absPath xmlns:x15ac="http://schemas.microsoft.com/office/spreadsheetml/2010/11/ac" url="https://unitedwayofthecv.sharepoint.com/sites/HOMEFORGOOD/Shared Documents/2025 NOFO/2025 TECHNICAL ASSISTANCE WORKSHOP/2025 Technical Assistance Workshop documents/"/>
    </mc:Choice>
  </mc:AlternateContent>
  <xr:revisionPtr revIDLastSave="0" documentId="8_{0FFDC226-99CB-4594-8AD3-282B6D1F5A84}" xr6:coauthVersionLast="47" xr6:coauthVersionMax="47" xr10:uidLastSave="{00000000-0000-0000-0000-000000000000}"/>
  <bookViews>
    <workbookView xWindow="-110" yWindow="-110" windowWidth="19420" windowHeight="11500" xr2:uid="{0946B9DB-611F-4924-A5EC-C84B80F2720D}"/>
  </bookViews>
  <sheets>
    <sheet name="Sheet1" sheetId="1" r:id="rId1"/>
  </sheets>
  <externalReferences>
    <externalReference r:id="rId2"/>
  </externalReferences>
  <definedNames>
    <definedName name="ExperienceA_MaxScore" localSheetId="0">Sheet1!$N$193</definedName>
    <definedName name="RENEWALServe_Options">OFFSET([1]!AllChoices[[#Headers],[RENEWAL Serve Priority Score Questions]],1,0,COUNTA([1]!AllChoices[RENEWAL Serve Priority Score Questions]))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6" i="1" l="1"/>
  <c r="N284" i="1"/>
  <c r="N184" i="1"/>
  <c r="N182" i="1"/>
  <c r="N180" i="1"/>
  <c r="N178" i="1"/>
  <c r="N176" i="1"/>
  <c r="R169" i="1"/>
  <c r="R158" i="1"/>
  <c r="R156" i="1"/>
  <c r="R154" i="1"/>
  <c r="R152" i="1"/>
  <c r="R150" i="1"/>
  <c r="R146" i="1"/>
  <c r="R144" i="1"/>
  <c r="R141" i="1"/>
  <c r="R139" i="1"/>
  <c r="R135" i="1"/>
  <c r="R133" i="1"/>
  <c r="R129" i="1"/>
  <c r="R127" i="1"/>
  <c r="R125" i="1"/>
  <c r="R123" i="1"/>
  <c r="R112" i="1"/>
  <c r="R110" i="1"/>
  <c r="R108" i="1"/>
  <c r="R106" i="1"/>
  <c r="R104" i="1"/>
  <c r="R99" i="1"/>
  <c r="R97" i="1"/>
  <c r="R95" i="1"/>
  <c r="R93" i="1"/>
  <c r="R91" i="1"/>
  <c r="R87" i="1"/>
  <c r="R85" i="1"/>
  <c r="R83" i="1"/>
  <c r="R81" i="1"/>
  <c r="R79" i="1"/>
  <c r="R76" i="1"/>
  <c r="R74" i="1"/>
  <c r="R72" i="1"/>
  <c r="R70" i="1"/>
  <c r="R68" i="1"/>
  <c r="R64" i="1"/>
  <c r="R61" i="1"/>
  <c r="R59" i="1"/>
  <c r="R57" i="1"/>
  <c r="R55" i="1"/>
  <c r="R53" i="1"/>
</calcChain>
</file>

<file path=xl/sharedStrings.xml><?xml version="1.0" encoding="utf-8"?>
<sst xmlns="http://schemas.openxmlformats.org/spreadsheetml/2006/main" count="562" uniqueCount="210">
  <si>
    <t>Organization Name</t>
  </si>
  <si>
    <t>Project Name</t>
  </si>
  <si>
    <t>Project Type</t>
  </si>
  <si>
    <t>CUSTOMIZE NEW AND RENEWAL/EXPANSION PROJECT THRESHOLD REQUIREMENTS</t>
  </si>
  <si>
    <t>Source Document</t>
  </si>
  <si>
    <t>CoC Threshold Requirements</t>
  </si>
  <si>
    <t>HMIS Info</t>
  </si>
  <si>
    <t>X</t>
  </si>
  <si>
    <t>Coordinated Entry Participation</t>
  </si>
  <si>
    <t xml:space="preserve">Client intake packet for project seeking funding  </t>
  </si>
  <si>
    <t>The project applicant will not engage in racial preferences or other forms of illegal discrimination.</t>
  </si>
  <si>
    <t>The project applicant will not operate drug injection sites or “safe consumption sites,” knowingly distribute drug paraphernalia on or off of property under their control, permit the use or distribution of illicit drugs on property under their control, or conduct any of these activities under the pretext of “harm reduction.”</t>
  </si>
  <si>
    <t xml:space="preserve">SAGE HMIS </t>
  </si>
  <si>
    <t>Project submitted APR per HUD guidelines</t>
  </si>
  <si>
    <t>CoC Monthly required verification of drawdown</t>
  </si>
  <si>
    <t>Project routinely draw down funds from eLOCCS at least once per quarter (renewals Only)</t>
  </si>
  <si>
    <t>6 D (6I for New Projects) &amp; Supplemental Documents(Match)</t>
  </si>
  <si>
    <t>Documented, secured minimum match</t>
  </si>
  <si>
    <t xml:space="preserve">FMR </t>
  </si>
  <si>
    <t>Project has reasonable costs per permanent housing exit, as defined locally</t>
  </si>
  <si>
    <t>(The majority of the requirements are required to be included in the rating process  as Threshold Requirements)</t>
  </si>
  <si>
    <t>Supplemental Documents (YTD Financials)</t>
  </si>
  <si>
    <t>Project is financially feasible</t>
  </si>
  <si>
    <t>CoC Lead info</t>
  </si>
  <si>
    <t>Applicant is active CoC participant (renewals only)</t>
  </si>
  <si>
    <t>3B</t>
  </si>
  <si>
    <t>Application is complete and data are consistent</t>
  </si>
  <si>
    <t xml:space="preserve">HMIS </t>
  </si>
  <si>
    <t>Data quality at or above 90% (renewals only)</t>
  </si>
  <si>
    <t>HIC Data</t>
  </si>
  <si>
    <t>Bed/unit utilization rate at or above 90% (renewals only)</t>
  </si>
  <si>
    <t>Supplemental Documents (YTD Financials/Audit)</t>
  </si>
  <si>
    <t>Acceptable organizational audit/financial review</t>
  </si>
  <si>
    <t>FILTER RATING FACTORS</t>
  </si>
  <si>
    <t>Select project type to edit</t>
  </si>
  <si>
    <t>Select special populations to edit</t>
  </si>
  <si>
    <t>All</t>
  </si>
  <si>
    <t>Using these drop-down menus, select which rating factors to show and customize</t>
  </si>
  <si>
    <t>CUSTOMIZE RENEWAL/EXPANSION PROJECT RATING TOOL</t>
  </si>
  <si>
    <t>Delete the X in the box besides any rating factor below that you do not wish to include. If desired, adjust the factor/goal and point value for each measure. You can add additional locally-defined criteria below. See the Data Source Chart for information about where to obtain data to use in scoring.</t>
  </si>
  <si>
    <t>Performance Measures</t>
  </si>
  <si>
    <t>Factor/Goal</t>
  </si>
  <si>
    <t>Max Point Value</t>
  </si>
  <si>
    <t>Length of Stay</t>
  </si>
  <si>
    <t>LOS</t>
  </si>
  <si>
    <t>APR Q22c</t>
  </si>
  <si>
    <t>RRH (General) - On average, participants spend XX days from project entry to residential move-in</t>
  </si>
  <si>
    <t>days</t>
  </si>
  <si>
    <t>points</t>
  </si>
  <si>
    <t>&lt;= 90 days  gets 10 points</t>
  </si>
  <si>
    <t>RRH (DV) - On average, participants spend XX days from project entry to residential move-in</t>
  </si>
  <si>
    <t>&lt;=113 days gets 10 points</t>
  </si>
  <si>
    <t>PSH (General) - On average, participants spend XX days from project entry to residential move-in</t>
  </si>
  <si>
    <t>APR Q22b</t>
  </si>
  <si>
    <t>TH (General) - On average, participants stay in project XX days</t>
  </si>
  <si>
    <t>&lt;=240 days gets 10 points</t>
  </si>
  <si>
    <t>TH+RRH (General) - TH Component (General) - On average, participants stay in project XX days</t>
  </si>
  <si>
    <t>LOS-RRH</t>
  </si>
  <si>
    <t>TH+RRH (General) - RRH Component - On average, participants spend XX days from project entry to residential move-in</t>
  </si>
  <si>
    <t xml:space="preserve">&lt;=22 days gets 5 points </t>
  </si>
  <si>
    <t>Exits to Permanent Housing</t>
  </si>
  <si>
    <t>EPH</t>
  </si>
  <si>
    <t>APR Q23a &amp; Q23b</t>
  </si>
  <si>
    <t>RRH (General) - Minimum percent move to permanent housing</t>
  </si>
  <si>
    <t>%</t>
  </si>
  <si>
    <t>&gt;= 75 % get 12.5 points</t>
  </si>
  <si>
    <t>RRH (DV) - Minimum percent move to permanent housing</t>
  </si>
  <si>
    <t>&gt;= 60 % gets 12.5 points</t>
  </si>
  <si>
    <t>Calculation: 1) Subtract leavers to all destinations (APR Q23a and Q23b) from number of participants (APR Q7) to determine number of stayers; 2) Add leavers to permanent housing destinations (APR Q23a &amp;Q23b); 3) Add stayers (Step 1) and leavers to permanent housing destinations (Step 2) and divide by number of participants (APR Q7)</t>
  </si>
  <si>
    <t>PSH (General) - Minimum percent remain in or move to permanent housing</t>
  </si>
  <si>
    <t>&gt;= 75 % gets 12.5 points</t>
  </si>
  <si>
    <t>TH (General) - Minimum percent move to permanent housing</t>
  </si>
  <si>
    <t xml:space="preserve">&gt;= 75% gets 12.5 points </t>
  </si>
  <si>
    <t>TH+RRH (General) - RRH Component - Minimum percent move to permanent housing</t>
  </si>
  <si>
    <t>Returns to Homelessness (if data is available for project)</t>
  </si>
  <si>
    <t>RH</t>
  </si>
  <si>
    <t>System Performance Measure 2a &amp; 2b</t>
  </si>
  <si>
    <t>RRH (General) - Maximum percent of participants return to homelessness within 12 months of exit to permanent housing</t>
  </si>
  <si>
    <t xml:space="preserve">&lt;= 20% gets 7.5 points </t>
  </si>
  <si>
    <t>RRH (DV) - Maximum percent of participants return to homelessness within 12 months of exit to permanent housing</t>
  </si>
  <si>
    <t xml:space="preserve">&lt;= 30% gets 7.5 points </t>
  </si>
  <si>
    <t>PSH (General) - Maximum percent of participants return to homelessness within 12 months of exit to permanent housing</t>
  </si>
  <si>
    <t>TH (General) - Maximum percent of participants return to homelessness within 12 months of exit to permanent housing</t>
  </si>
  <si>
    <t>TH+RRH (General) - RRH Component - Maximum percent of participants return to homelessness within 12 months of exit to permanent housing</t>
  </si>
  <si>
    <t>New or Increased  Earned Income</t>
  </si>
  <si>
    <t>EIPS</t>
  </si>
  <si>
    <t>System Performance Measure 4.1</t>
  </si>
  <si>
    <t>RRH (General) - Minimum percent of participants with new or increased earned income for project stayers</t>
  </si>
  <si>
    <t xml:space="preserve">&gt;=4% gets 1.25 points </t>
  </si>
  <si>
    <t xml:space="preserve">System Performance Measure 4.1 </t>
  </si>
  <si>
    <t>RRH (DV) - Minimum percent of participants with new or increased earned income for project stayers</t>
  </si>
  <si>
    <t>PSH (General) - Minimum percent of participants with new or increased earned income for project stayers</t>
  </si>
  <si>
    <t>TH (General) - Minimum percent of participants with new or increased earned income for project stayers</t>
  </si>
  <si>
    <t>TH+RRH (General) - RRH Component - Minimum percent of participants with new or increased earned income for project stayers</t>
  </si>
  <si>
    <t>EIPL</t>
  </si>
  <si>
    <t>System Performance Measure 4.4</t>
  </si>
  <si>
    <t>RRH (General) - Minimum percent of participants with new or increased earned income for project leavers</t>
  </si>
  <si>
    <t>&gt;=7.5% gets 1.25 points</t>
  </si>
  <si>
    <t>RRH (DV) - Minimum percent of participants with new or increased earned income for project leavers</t>
  </si>
  <si>
    <t>PSH (General) - Minimum percent of participants with new or increased earned income for project leavers</t>
  </si>
  <si>
    <t>TH (General) - Minimum percent of participants with new or increased earned income for project leavers</t>
  </si>
  <si>
    <t>TH+RRH (General) - RRH Component - Minimum percent of participants with new or increased earned income for project leavers</t>
  </si>
  <si>
    <t>Serve High Need Populations</t>
  </si>
  <si>
    <t>(select from drop-down menu)</t>
  </si>
  <si>
    <t>Select all</t>
  </si>
  <si>
    <t>Project focuses on those with mutiple barriers</t>
  </si>
  <si>
    <t>DISAB</t>
  </si>
  <si>
    <t>APR Q13a2</t>
  </si>
  <si>
    <t>x</t>
  </si>
  <si>
    <t>RRH (General) - Minimum percent of participants with more than one disability</t>
  </si>
  <si>
    <t>&gt;=25% gets 5 points</t>
  </si>
  <si>
    <t>RRH (DV) - Minimum percent of participants with more than one disability</t>
  </si>
  <si>
    <t>HH</t>
  </si>
  <si>
    <t>APR Q15</t>
  </si>
  <si>
    <t>RRH (General) - Minimum percent of participants entering project from place not meant for human habitation</t>
  </si>
  <si>
    <t>RRH (DV) - Minimum percent of participants entering project from place not meant for human habitation</t>
  </si>
  <si>
    <t>PSH (General) - Minimum percent of participants with more than one disability</t>
  </si>
  <si>
    <t>&gt;=37.5% gets 5 points</t>
  </si>
  <si>
    <t>PSH (General) - Minimum percent of participants entering project from place not meant for human habitation</t>
  </si>
  <si>
    <t>TH (General) - Minimum percent of participants with more than one disability</t>
  </si>
  <si>
    <t>TH (General) - Minimum percent of participants entering project from place not meant for human habitation</t>
  </si>
  <si>
    <t>TH+RRH (General) - RRH Component - Minimum percent of participants with more than one disability</t>
  </si>
  <si>
    <t>TH+RRH (General) - RRH Component - Minimum percent of participants entering project from place not meant for human habitation</t>
  </si>
  <si>
    <t>Project Effectiveness</t>
  </si>
  <si>
    <t>PE_CEP</t>
  </si>
  <si>
    <t>Enrollment data</t>
  </si>
  <si>
    <t>RRH (General) - Coordinated Entry Participation- Minimum percent of entries to project from CE referral (or alternative system for DV projects)</t>
  </si>
  <si>
    <t>&gt;=47.5% gets 5 points</t>
  </si>
  <si>
    <t>RRH (DV) - Coordinated Entry Participation- Minimum percent of entries to project from CE referral (or alternative system for DV projects)</t>
  </si>
  <si>
    <t>PSH (General) - Coordinated Entry Participation- Minimum percent of entries to project from CE referral (or alternative system for DV projects)</t>
  </si>
  <si>
    <t>TH (General) - Coordinated Entry Participation- Minimum percent of entries to project from CE referral (or alternative system for DV projects)</t>
  </si>
  <si>
    <t>TH+RRH (General) - RRH Component - Coordinated Entry Participation- Minimum percent of entries to project from CE referral (or alternative system for DV projects)</t>
  </si>
  <si>
    <t>Equity Factors</t>
  </si>
  <si>
    <t>Agency Leadership, Governance, and Policies</t>
  </si>
  <si>
    <t>3 B</t>
  </si>
  <si>
    <t>Recipient's board of directors includes representation from more than one person with lived experience of homelessness</t>
  </si>
  <si>
    <t>Yes</t>
  </si>
  <si>
    <t>BIPOC, LGBTQIA+, etc representation</t>
  </si>
  <si>
    <t>Recipient has relational process for receiving and incorporating feedback from persons with lived experience of homelessness</t>
  </si>
  <si>
    <t>Process includes persons with lived experience</t>
  </si>
  <si>
    <t>Other and Local Criteria</t>
  </si>
  <si>
    <t xml:space="preserve">CoC review </t>
  </si>
  <si>
    <t xml:space="preserve">CoC Monitoring </t>
  </si>
  <si>
    <t>Project is operating in conformance with CoC Standards</t>
  </si>
  <si>
    <t xml:space="preserve">Last year Score vs This year Score </t>
  </si>
  <si>
    <t>Project Improvement</t>
  </si>
  <si>
    <t>Is the Project Score at least 5 % greater than previous CoC Competition?</t>
  </si>
  <si>
    <t>Project improved overall CoC Competition Score</t>
  </si>
  <si>
    <t>Total Maximum Score</t>
  </si>
  <si>
    <t>RRH-General projects:</t>
  </si>
  <si>
    <t>Scores will be weighted to a 100-point scale for ranking</t>
  </si>
  <si>
    <t>RRH-DV projects:</t>
  </si>
  <si>
    <t>PSH-General projects:</t>
  </si>
  <si>
    <t>TH-General projects:</t>
  </si>
  <si>
    <t>TH+RRH-General projects:</t>
  </si>
  <si>
    <t>CUSTOMIZE NEW PROJECT RATING TOOL</t>
  </si>
  <si>
    <t>Experience</t>
  </si>
  <si>
    <t>General-A. Describe the experience of the applicant and sub-recipients (if any) in working with the proposed population and in providing housing similar to that proposed in the application.</t>
  </si>
  <si>
    <t>Experience_A</t>
  </si>
  <si>
    <t>General</t>
  </si>
  <si>
    <t>DV-A. Describe the experience of the applicant and sub-recipients (if any) in working with the proposed population and in providing housing similar to that proposed in the application.</t>
  </si>
  <si>
    <t>DV</t>
  </si>
  <si>
    <t>General-C. Describe experience in effectively utilizing federal funds including HUD grants and other public funding, including satisfactory drawdowns and performance for existing grants as evidenced by timely reimbursement of subrecipients (if applicable), regular drawdowns, timely resolution of monitoring findings, and timely submission of required reporting on existing grants.</t>
  </si>
  <si>
    <t>Experience_C</t>
  </si>
  <si>
    <t>DV-C. Describe experience in effectively utilizing federal funds including HUD grants and other public funding, including satisfactory drawdowns and performance for existing grants as evidenced by timely reimbursement of subrecipients (if applicable), regular drawdowns, timely resolution of monitoring findings, and timely submission of required reporting on existing grants.</t>
  </si>
  <si>
    <t>Design of Housing &amp; Supportive Services</t>
  </si>
  <si>
    <t>General-A. Extent to which the applicant 1) Demonstrates understanding of the needs of the clients to be served. 2) Demonstrates that type, scale, and location of the housing fit the needs of the clients to be served. 3) Demonstrates that type and scale of the all supportive services, regardless of funding source, meets the needs of clients to be served. 4) Demonstrates how clients will be assisted in obtaining mainstream benefits. 5) Establishes performances measures for housing and income that are objective, measurable, trackable and meet or exceed any established HUD or CoC benchmarks.</t>
  </si>
  <si>
    <t>Design_A</t>
  </si>
  <si>
    <t>DV-A. Extent to which the applicant 1) Demonstrates understanding of the needs of the clients to be served. 2) Demonstrates that type, scale, and location of the housing fit the needs of the clients to be served. 3) Demonstrates that type and scale of the all supportive services, regardless of funding source, meets the needs of clients to be served. 4) Demonstrates how clients will be assisted in obtaining mainstream benefits. 5) Establishes performances measures for housing and income that are objective, measurable, trackable and meet or exceed any established HUD or CoC benchmarks.</t>
  </si>
  <si>
    <t>General-B. Describe the plan to assist clients to rapidly secure and maintain permanent housing that is safe, affordable, accessible, and acceptable to their needs.</t>
  </si>
  <si>
    <t>Design_B</t>
  </si>
  <si>
    <t>DV-B. Describe the plan to assist clients to rapidly secure and maintain permanent housing that is safe, affordable, accessible, and acceptable to their needs.</t>
  </si>
  <si>
    <t>General-C. Describe how clients will be assisted to increase employment and/or income and to maximize their ability to live independently.</t>
  </si>
  <si>
    <t>Design_C</t>
  </si>
  <si>
    <t>DV-C. Describe how clients will be assisted to increase employment and/or income and to maximize their ability to live independently.</t>
  </si>
  <si>
    <t>General-D. Project leverages housing resources with housing subsidies or units not funded through the CoC or ESG programs.</t>
  </si>
  <si>
    <t>Design_D</t>
  </si>
  <si>
    <t>DV-D. Project leverages housing resources with housing subsidies or units not funded through the CoC or ESG programs.</t>
  </si>
  <si>
    <t>General-E. Project leverages health resources, including a partnership commitment with a healthcare organization.</t>
  </si>
  <si>
    <t>Design_E</t>
  </si>
  <si>
    <t>DV-E. Project leverages health resources, including a partnership commitment with a healthcare organization.</t>
  </si>
  <si>
    <t>Timeliness</t>
  </si>
  <si>
    <t>General-A. Describe plan for rapid implementation of the program, documenting how the project will be ready to begin housing the first program participant.  Provide a detailed schedule of proposed activities for 60 days, 120 days, and 180 days after grant award.</t>
  </si>
  <si>
    <t>Timeliness_A</t>
  </si>
  <si>
    <t>DV-A. Describe plan for rapid implementation of the program, documenting how the project will be ready to begin housing the first program participant.  Provide a detailed schedule of proposed activities for 60 days, 120 days, and 180 days after grant award.</t>
  </si>
  <si>
    <t>Financial</t>
  </si>
  <si>
    <t>Financial_A</t>
  </si>
  <si>
    <t>General-A. Project is cost-effective when projected cost per person served is compared to CoC average within project type.</t>
  </si>
  <si>
    <t>DV-A. Project is cost-effective when projected cost per person served is compared to CoC average within project type.</t>
  </si>
  <si>
    <t>B. Organization's most recent audit:</t>
  </si>
  <si>
    <t>Financial_B1</t>
  </si>
  <si>
    <t>General-1. Found no exceptions to standard practicess</t>
  </si>
  <si>
    <t>DV-1. Found no exceptions to standard practicess</t>
  </si>
  <si>
    <t>Financial_B2</t>
  </si>
  <si>
    <t>General-2. Identified agency as 'low risk'</t>
  </si>
  <si>
    <t>DV-2. Identified agency as 'low risk'</t>
  </si>
  <si>
    <t>Financial_B3</t>
  </si>
  <si>
    <t>General-3. Indicates no findings</t>
  </si>
  <si>
    <t>DV-3. Indicates no findings</t>
  </si>
  <si>
    <t>Financial_C</t>
  </si>
  <si>
    <t>General-C. Documented match amount meets HUD requirements.</t>
  </si>
  <si>
    <t>DV-C. Documented match amount meets HUD requirements.</t>
  </si>
  <si>
    <t>Financial_D</t>
  </si>
  <si>
    <t>General-D. Budgeted costs are reasonable, allocable, and allowable.</t>
  </si>
  <si>
    <t>DV-D. Budgeted costs are reasonable, allocable, and allowable.</t>
  </si>
  <si>
    <t>CEP</t>
  </si>
  <si>
    <t>General-Coordinated Entry Participation- Minimum percent of entries  projected to come from CE referrals</t>
  </si>
  <si>
    <t>DV-Coordinated Entry Participation- Minimum percent of entries  projected to come from CE referrals</t>
  </si>
  <si>
    <t>General projects:</t>
  </si>
  <si>
    <t>DV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</si>
</sst>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b/>
      <sz val="22"/>
      <name val="Aptos Narrow"/>
      <family val="2"/>
      <scheme val="minor"/>
    </font>
    <font>
      <sz val="11"/>
      <name val="Aptos Narrow"/>
      <family val="2"/>
      <scheme val="minor"/>
    </font>
    <font>
      <b/>
      <sz val="11"/>
      <name val="Arial Narrow"/>
      <family val="2"/>
    </font>
    <font>
      <sz val="11"/>
      <name val="Arial Narrow"/>
      <family val="2"/>
    </font>
    <font>
      <sz val="11"/>
      <color theme="1"/>
      <name val="Arial Narrow"/>
      <family val="2"/>
    </font>
    <font>
      <sz val="11"/>
      <color theme="0"/>
      <name val="Arial Narrow"/>
      <family val="2"/>
    </font>
    <font>
      <b/>
      <sz val="16"/>
      <color theme="0"/>
      <name val="Arial"/>
      <family val="2"/>
    </font>
    <font>
      <b/>
      <sz val="16"/>
      <color theme="1"/>
      <name val="Aptos Narrow"/>
      <family val="2"/>
      <scheme val="minor"/>
    </font>
    <font>
      <i/>
      <sz val="11"/>
      <color theme="0" tint="-0.499984740745262"/>
      <name val="Aptos Narrow"/>
      <family val="2"/>
      <scheme val="minor"/>
    </font>
    <font>
      <sz val="10"/>
      <color theme="1"/>
      <name val="Aptos Narrow"/>
      <family val="2"/>
      <scheme val="minor"/>
    </font>
    <font>
      <i/>
      <sz val="10"/>
      <color theme="0" tint="-0.34998626667073579"/>
      <name val="Aptos Narrow"/>
      <family val="2"/>
      <scheme val="minor"/>
    </font>
    <font>
      <i/>
      <sz val="10"/>
      <color theme="1"/>
      <name val="Aptos Narrow"/>
      <family val="2"/>
      <scheme val="minor"/>
    </font>
    <font>
      <sz val="10"/>
      <color theme="1"/>
      <name val="Arial Narrow"/>
      <family val="2"/>
    </font>
    <font>
      <sz val="11"/>
      <color rgb="FF000000"/>
      <name val="Aptos Narrow"/>
      <family val="2"/>
      <scheme val="minor"/>
    </font>
    <font>
      <sz val="11"/>
      <name val="Calibri"/>
      <family val="2"/>
    </font>
    <font>
      <sz val="11"/>
      <color theme="1"/>
      <name val="Calibri"/>
      <family val="2"/>
    </font>
    <font>
      <b/>
      <i/>
      <sz val="11"/>
      <name val="Aptos Narrow"/>
      <family val="2"/>
      <scheme val="minor"/>
    </font>
    <font>
      <b/>
      <sz val="22"/>
      <name val="Arial Narrow"/>
      <family val="2"/>
    </font>
    <font>
      <b/>
      <sz val="20"/>
      <name val="Arial Narrow"/>
      <family val="2"/>
    </font>
    <font>
      <b/>
      <sz val="18"/>
      <color theme="0"/>
      <name val="Arial Narrow"/>
      <family val="2"/>
    </font>
    <font>
      <i/>
      <sz val="11"/>
      <color rgb="FF808080"/>
      <name val="Aptos Narrow"/>
      <family val="2"/>
      <scheme val="minor"/>
    </font>
    <font>
      <b/>
      <sz val="16"/>
      <name val="Aptos Narrow"/>
      <family val="2"/>
      <scheme val="minor"/>
    </font>
    <font>
      <b/>
      <sz val="12"/>
      <color theme="1"/>
      <name val="Aptos Narrow"/>
      <family val="2"/>
      <scheme val="minor"/>
    </font>
    <font>
      <sz val="10"/>
      <name val="Aptos Narrow"/>
      <family val="2"/>
      <scheme val="minor"/>
    </font>
    <font>
      <b/>
      <sz val="10"/>
      <color theme="1"/>
      <name val="Aptos Narrow"/>
      <family val="2"/>
      <scheme val="minor"/>
    </font>
    <font>
      <i/>
      <sz val="11"/>
      <color theme="0" tint="-0.34998626667073579"/>
      <name val="Aptos Narrow"/>
      <family val="2"/>
      <scheme val="minor"/>
    </font>
    <font>
      <i/>
      <sz val="11"/>
      <name val="Aptos Narrow"/>
      <family val="2"/>
      <scheme val="minor"/>
    </font>
    <font>
      <sz val="16"/>
      <color theme="1"/>
      <name val="Aptos Narrow"/>
      <family val="2"/>
      <scheme val="minor"/>
    </font>
    <font>
      <b/>
      <sz val="9"/>
      <color theme="1"/>
      <name val="Aptos Narrow"/>
      <family val="2"/>
      <scheme val="minor"/>
    </font>
    <font>
      <b/>
      <sz val="11"/>
      <color rgb="FF646464"/>
      <name val="Times New Roman"/>
      <family val="1"/>
    </font>
    <font>
      <sz val="11"/>
      <color rgb="FFFFFFFF"/>
      <name val="Aptos Narrow"/>
      <family val="2"/>
      <scheme val="minor"/>
    </font>
    <font>
      <sz val="9"/>
      <name val="Aptos Narrow"/>
      <family val="2"/>
      <scheme val="minor"/>
    </font>
    <font>
      <b/>
      <sz val="14"/>
      <color theme="1"/>
      <name val="Aptos Narrow"/>
      <family val="2"/>
      <scheme val="minor"/>
    </font>
    <font>
      <i/>
      <sz val="11"/>
      <color theme="1"/>
      <name val="Aptos Narrow"/>
      <family val="2"/>
      <scheme val="minor"/>
    </font>
    <font>
      <sz val="10"/>
      <color rgb="FF000000"/>
      <name val="Aptos Narrow"/>
      <family val="2"/>
      <scheme val="minor"/>
    </font>
    <font>
      <sz val="8"/>
      <name val="Arial"/>
      <family val="2"/>
    </font>
    <font>
      <sz val="8"/>
      <color theme="1"/>
      <name val="Arial"/>
      <family val="2"/>
    </font>
  </fonts>
  <fills count="12">
    <fill>
      <patternFill patternType="none"/>
    </fill>
    <fill>
      <patternFill patternType="gray125"/>
    </fill>
    <fill>
      <patternFill patternType="solid">
        <fgColor rgb="FF357DAD"/>
        <bgColor indexed="64"/>
      </patternFill>
    </fill>
    <fill>
      <gradientFill>
        <stop position="0">
          <color rgb="FF357DAD"/>
        </stop>
        <stop position="1">
          <color theme="3" tint="-0.49803155613879818"/>
        </stop>
      </gradientFill>
    </fill>
    <fill>
      <patternFill patternType="solid">
        <fgColor rgb="FFFFFF00"/>
        <bgColor indexed="64"/>
      </patternFill>
    </fill>
    <fill>
      <patternFill patternType="solid">
        <fgColor theme="0"/>
        <bgColor indexed="64"/>
      </patternFill>
    </fill>
    <fill>
      <patternFill patternType="solid">
        <fgColor theme="3" tint="-0.499984740745262"/>
        <bgColor indexed="64"/>
      </patternFill>
    </fill>
    <fill>
      <patternFill patternType="solid">
        <fgColor rgb="FFFFC000"/>
        <bgColor indexed="64"/>
      </patternFill>
    </fill>
    <fill>
      <patternFill patternType="solid">
        <fgColor rgb="FF0000FF"/>
        <bgColor indexed="64"/>
      </patternFill>
    </fill>
    <fill>
      <patternFill patternType="solid">
        <fgColor rgb="FFFFFFFF"/>
        <bgColor indexed="64"/>
      </patternFill>
    </fill>
    <fill>
      <patternFill patternType="solid">
        <fgColor theme="6"/>
        <bgColor indexed="64"/>
      </patternFill>
    </fill>
    <fill>
      <patternFill patternType="solid">
        <fgColor theme="0"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medium">
        <color rgb="FF000000"/>
      </bottom>
      <diagonal/>
    </border>
    <border>
      <left/>
      <right/>
      <top style="medium">
        <color indexed="64"/>
      </top>
      <bottom/>
      <diagonal/>
    </border>
    <border>
      <left/>
      <right/>
      <top style="medium">
        <color rgb="FF000000"/>
      </top>
      <bottom/>
      <diagonal/>
    </border>
    <border>
      <left/>
      <right/>
      <top/>
      <bottom style="hair">
        <color auto="1"/>
      </bottom>
      <diagonal/>
    </border>
    <border>
      <left/>
      <right/>
      <top/>
      <bottom style="thin">
        <color rgb="FFFFFFFF"/>
      </bottom>
      <diagonal/>
    </border>
    <border>
      <left/>
      <right/>
      <top style="double">
        <color auto="1"/>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176">
    <xf numFmtId="0" fontId="0" fillId="0" borderId="0" xfId="0"/>
    <xf numFmtId="0" fontId="3" fillId="0" borderId="0" xfId="0" applyFont="1"/>
    <xf numFmtId="0" fontId="4" fillId="2" borderId="0" xfId="0" applyFont="1" applyFill="1"/>
    <xf numFmtId="0" fontId="0" fillId="2" borderId="0" xfId="0" applyFill="1"/>
    <xf numFmtId="0" fontId="5" fillId="2" borderId="0" xfId="0" applyFont="1" applyFill="1"/>
    <xf numFmtId="0" fontId="0" fillId="4" borderId="0" xfId="0" applyFill="1"/>
    <xf numFmtId="0" fontId="6" fillId="2" borderId="0" xfId="0" applyFont="1" applyFill="1" applyAlignment="1">
      <alignment horizontal="left"/>
    </xf>
    <xf numFmtId="0" fontId="7" fillId="2" borderId="0" xfId="0" applyFont="1" applyFill="1"/>
    <xf numFmtId="0" fontId="8" fillId="2" borderId="0" xfId="0" applyFont="1" applyFill="1"/>
    <xf numFmtId="0" fontId="9" fillId="5" borderId="0" xfId="0" applyFont="1" applyFill="1"/>
    <xf numFmtId="0" fontId="6" fillId="2" borderId="0" xfId="0" applyFont="1" applyFill="1" applyAlignment="1">
      <alignment vertical="top"/>
    </xf>
    <xf numFmtId="0" fontId="9" fillId="0" borderId="0" xfId="0" applyFont="1"/>
    <xf numFmtId="0" fontId="7" fillId="0" borderId="0" xfId="0" applyFont="1"/>
    <xf numFmtId="0" fontId="8" fillId="0" borderId="0" xfId="0" applyFont="1"/>
    <xf numFmtId="0" fontId="8" fillId="0" borderId="0" xfId="0" applyFont="1" applyAlignment="1">
      <alignment horizontal="center"/>
    </xf>
    <xf numFmtId="0" fontId="5" fillId="0" borderId="0" xfId="0" applyFont="1"/>
    <xf numFmtId="0" fontId="0" fillId="0" borderId="0" xfId="0" applyAlignment="1">
      <alignment horizontal="center"/>
    </xf>
    <xf numFmtId="0" fontId="11" fillId="0" borderId="0" xfId="0" applyFont="1" applyAlignment="1">
      <alignment horizontal="left"/>
    </xf>
    <xf numFmtId="0" fontId="12" fillId="0" borderId="0" xfId="0" applyFont="1" applyAlignment="1">
      <alignment vertical="center"/>
    </xf>
    <xf numFmtId="0" fontId="5" fillId="0" borderId="1" xfId="0" applyFont="1" applyBorder="1" applyAlignment="1" applyProtection="1">
      <alignment horizontal="center" wrapText="1"/>
      <protection locked="0"/>
    </xf>
    <xf numFmtId="0" fontId="13" fillId="0" borderId="0" xfId="0" applyFont="1"/>
    <xf numFmtId="0" fontId="14" fillId="0" borderId="0" xfId="0" applyFont="1" applyAlignment="1">
      <alignment vertical="top" wrapText="1"/>
    </xf>
    <xf numFmtId="0" fontId="15" fillId="0" borderId="0" xfId="0" applyFont="1" applyAlignment="1">
      <alignment vertical="top" wrapText="1"/>
    </xf>
    <xf numFmtId="0" fontId="16" fillId="0" borderId="0" xfId="0" applyFont="1"/>
    <xf numFmtId="0" fontId="17" fillId="0" borderId="0" xfId="0" applyFont="1" applyAlignment="1">
      <alignment horizontal="left" vertical="center"/>
    </xf>
    <xf numFmtId="0" fontId="18" fillId="0" borderId="1" xfId="0" applyFont="1" applyBorder="1" applyAlignment="1">
      <alignment horizontal="center" vertical="center"/>
    </xf>
    <xf numFmtId="0" fontId="18" fillId="0" borderId="0" xfId="0" applyFont="1" applyAlignment="1">
      <alignment horizontal="center" vertical="center"/>
    </xf>
    <xf numFmtId="0" fontId="0" fillId="0" borderId="0" xfId="0" applyAlignment="1">
      <alignment wrapText="1"/>
    </xf>
    <xf numFmtId="0" fontId="9" fillId="7" borderId="0" xfId="0" applyFont="1" applyFill="1"/>
    <xf numFmtId="0" fontId="18" fillId="7" borderId="0" xfId="0" applyFont="1" applyFill="1"/>
    <xf numFmtId="0" fontId="7" fillId="7" borderId="0" xfId="0" applyFont="1" applyFill="1"/>
    <xf numFmtId="0" fontId="8" fillId="7" borderId="0" xfId="0" applyFont="1" applyFill="1"/>
    <xf numFmtId="0" fontId="7" fillId="7" borderId="1" xfId="0" applyFont="1" applyFill="1" applyBorder="1" applyAlignment="1">
      <alignment horizontal="center"/>
    </xf>
    <xf numFmtId="0" fontId="19" fillId="7" borderId="0" xfId="0" applyFont="1" applyFill="1"/>
    <xf numFmtId="0" fontId="8" fillId="7" borderId="0" xfId="0" applyFont="1" applyFill="1" applyAlignment="1">
      <alignment horizontal="center"/>
    </xf>
    <xf numFmtId="0" fontId="0" fillId="7" borderId="0" xfId="0" applyFill="1"/>
    <xf numFmtId="0" fontId="3" fillId="7" borderId="0" xfId="0" applyFont="1" applyFill="1"/>
    <xf numFmtId="0" fontId="5" fillId="7" borderId="0" xfId="0" applyFont="1" applyFill="1"/>
    <xf numFmtId="0" fontId="5" fillId="7" borderId="1" xfId="0" applyFont="1" applyFill="1" applyBorder="1" applyAlignment="1" applyProtection="1">
      <alignment horizontal="center" wrapText="1"/>
      <protection locked="0"/>
    </xf>
    <xf numFmtId="0" fontId="13" fillId="7" borderId="0" xfId="0" applyFont="1" applyFill="1"/>
    <xf numFmtId="0" fontId="0" fillId="7" borderId="0" xfId="0" applyFill="1" applyAlignment="1">
      <alignment horizontal="center"/>
    </xf>
    <xf numFmtId="0" fontId="21" fillId="0" borderId="0" xfId="0" applyFont="1" applyAlignment="1">
      <alignment horizontal="center"/>
    </xf>
    <xf numFmtId="0" fontId="22" fillId="0" borderId="0" xfId="0" applyFont="1" applyAlignment="1">
      <alignment horizontal="centerContinuous"/>
    </xf>
    <xf numFmtId="0" fontId="21" fillId="0" borderId="0" xfId="0" applyFont="1" applyAlignment="1">
      <alignment horizontal="centerContinuous"/>
    </xf>
    <xf numFmtId="0" fontId="8" fillId="0" borderId="0" xfId="0" applyFont="1" applyAlignment="1">
      <alignment horizontal="centerContinuous"/>
    </xf>
    <xf numFmtId="0" fontId="23" fillId="8" borderId="2" xfId="0" applyFont="1" applyFill="1" applyBorder="1" applyAlignment="1" applyProtection="1">
      <alignment horizontal="center" vertical="center"/>
      <protection locked="0"/>
    </xf>
    <xf numFmtId="0" fontId="24" fillId="0" borderId="0" xfId="0" applyFont="1" applyAlignment="1">
      <alignment horizontal="centerContinuous" vertical="center"/>
    </xf>
    <xf numFmtId="0" fontId="12" fillId="0" borderId="0" xfId="0" applyFont="1" applyAlignment="1">
      <alignment vertical="top" wrapText="1"/>
    </xf>
    <xf numFmtId="0" fontId="8" fillId="0" borderId="0" xfId="0" applyFont="1" applyProtection="1">
      <protection locked="0"/>
    </xf>
    <xf numFmtId="0" fontId="5" fillId="0" borderId="0" xfId="0" applyFont="1" applyAlignment="1">
      <alignment wrapText="1"/>
    </xf>
    <xf numFmtId="0" fontId="11" fillId="0" borderId="0" xfId="0" applyFont="1"/>
    <xf numFmtId="0" fontId="25" fillId="0" borderId="0" xfId="0" applyFont="1" applyAlignment="1">
      <alignment horizontal="center"/>
    </xf>
    <xf numFmtId="0" fontId="11" fillId="0" borderId="0" xfId="0" applyFont="1" applyAlignment="1">
      <alignment horizontal="left" vertical="top"/>
    </xf>
    <xf numFmtId="0" fontId="11" fillId="0" borderId="0" xfId="0" applyFont="1" applyAlignment="1">
      <alignment horizontal="center" vertical="top"/>
    </xf>
    <xf numFmtId="0" fontId="3" fillId="0" borderId="0" xfId="0" applyFont="1" applyProtection="1">
      <protection locked="0"/>
    </xf>
    <xf numFmtId="0" fontId="3" fillId="0" borderId="0" xfId="0" applyFont="1" applyAlignment="1">
      <alignment wrapText="1"/>
    </xf>
    <xf numFmtId="0" fontId="26" fillId="0" borderId="0" xfId="0" applyFont="1" applyAlignment="1">
      <alignment horizontal="left"/>
    </xf>
    <xf numFmtId="9" fontId="0" fillId="0" borderId="0" xfId="1" applyFont="1" applyBorder="1" applyAlignment="1">
      <alignment horizontal="center"/>
    </xf>
    <xf numFmtId="0" fontId="17" fillId="0" borderId="0" xfId="0" applyFont="1" applyAlignment="1">
      <alignment horizontal="center"/>
    </xf>
    <xf numFmtId="0" fontId="17" fillId="0" borderId="0" xfId="0" applyFont="1"/>
    <xf numFmtId="0" fontId="5" fillId="0" borderId="1" xfId="0" applyFont="1" applyBorder="1" applyAlignment="1" applyProtection="1">
      <alignment horizontal="center" vertical="center" wrapText="1"/>
      <protection locked="0"/>
    </xf>
    <xf numFmtId="0" fontId="5" fillId="0" borderId="0" xfId="0" applyFont="1" applyAlignment="1">
      <alignment horizontal="center" wrapText="1"/>
    </xf>
    <xf numFmtId="0" fontId="27" fillId="0" borderId="0" xfId="0" applyFont="1" applyAlignment="1">
      <alignment horizontal="left" vertical="center"/>
    </xf>
    <xf numFmtId="0" fontId="2" fillId="0" borderId="0" xfId="0" applyFont="1" applyAlignment="1">
      <alignment horizontal="left" wrapText="1"/>
    </xf>
    <xf numFmtId="0" fontId="5" fillId="0" borderId="6" xfId="0" applyFont="1" applyBorder="1" applyAlignment="1" applyProtection="1">
      <alignment horizontal="center"/>
      <protection locked="0"/>
    </xf>
    <xf numFmtId="0" fontId="17" fillId="0" borderId="7" xfId="0" applyFont="1" applyBorder="1" applyAlignment="1" applyProtection="1">
      <alignment horizontal="center"/>
      <protection locked="0"/>
    </xf>
    <xf numFmtId="0" fontId="5" fillId="0" borderId="0" xfId="0" applyFont="1" applyAlignment="1">
      <alignment vertical="center" wrapText="1"/>
    </xf>
    <xf numFmtId="0" fontId="27" fillId="0" borderId="0" xfId="0" applyFont="1"/>
    <xf numFmtId="0" fontId="5"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pplyProtection="1">
      <alignment horizontal="center"/>
      <protection locked="0"/>
    </xf>
    <xf numFmtId="0" fontId="5" fillId="0" borderId="7" xfId="0" applyFont="1" applyBorder="1" applyAlignment="1" applyProtection="1">
      <alignment horizontal="center"/>
      <protection locked="0"/>
    </xf>
    <xf numFmtId="0" fontId="28" fillId="0" borderId="0" xfId="0" applyFont="1" applyAlignment="1">
      <alignment horizontal="left"/>
    </xf>
    <xf numFmtId="0" fontId="17" fillId="0" borderId="0" xfId="0" applyFont="1" applyAlignment="1" applyProtection="1">
      <alignment horizontal="center"/>
      <protection locked="0"/>
    </xf>
    <xf numFmtId="9" fontId="13" fillId="0" borderId="0" xfId="1" applyFont="1" applyBorder="1" applyAlignment="1">
      <alignment horizontal="center"/>
    </xf>
    <xf numFmtId="0" fontId="2" fillId="0" borderId="0" xfId="0" applyFont="1" applyAlignment="1">
      <alignment horizontal="left"/>
    </xf>
    <xf numFmtId="0" fontId="5" fillId="0" borderId="0" xfId="0" applyFont="1" applyAlignment="1">
      <alignment horizontal="center" vertical="center"/>
    </xf>
    <xf numFmtId="0" fontId="0" fillId="0" borderId="0" xfId="0" quotePrefix="1" applyAlignment="1">
      <alignment wrapText="1"/>
    </xf>
    <xf numFmtId="0" fontId="26" fillId="0" borderId="0" xfId="0" applyFont="1" applyAlignment="1">
      <alignment vertical="top"/>
    </xf>
    <xf numFmtId="0" fontId="2" fillId="0" borderId="0" xfId="0" applyFont="1" applyAlignment="1">
      <alignment vertical="top"/>
    </xf>
    <xf numFmtId="0" fontId="5" fillId="0" borderId="0" xfId="0" applyFont="1" applyAlignment="1" applyProtection="1">
      <alignment horizontal="center" vertical="center" wrapText="1"/>
      <protection locked="0"/>
    </xf>
    <xf numFmtId="0" fontId="29" fillId="0" borderId="0" xfId="0" applyFont="1"/>
    <xf numFmtId="0" fontId="30" fillId="0" borderId="0" xfId="0" applyFont="1" applyAlignment="1">
      <alignment horizontal="right"/>
    </xf>
    <xf numFmtId="0" fontId="31" fillId="0" borderId="0" xfId="0" applyFont="1"/>
    <xf numFmtId="0" fontId="5" fillId="0" borderId="9" xfId="0" applyFont="1" applyBorder="1" applyAlignment="1">
      <alignment horizontal="center"/>
    </xf>
    <xf numFmtId="0" fontId="5" fillId="0" borderId="0" xfId="0" applyFont="1" applyAlignment="1" applyProtection="1">
      <alignment horizontal="center" vertical="center"/>
      <protection locked="0"/>
    </xf>
    <xf numFmtId="0" fontId="17" fillId="0" borderId="0" xfId="0" applyFont="1" applyAlignment="1">
      <alignment vertical="center"/>
    </xf>
    <xf numFmtId="0" fontId="0" fillId="0" borderId="0" xfId="0" applyAlignment="1">
      <alignment vertical="center"/>
    </xf>
    <xf numFmtId="0" fontId="0" fillId="0" borderId="0" xfId="0"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5" fillId="0" borderId="10" xfId="0" applyFont="1" applyBorder="1" applyAlignment="1">
      <alignment wrapText="1"/>
    </xf>
    <xf numFmtId="0" fontId="27" fillId="0" borderId="10" xfId="0" applyFont="1" applyBorder="1"/>
    <xf numFmtId="0" fontId="2" fillId="0" borderId="10" xfId="0" applyFont="1" applyBorder="1" applyAlignment="1">
      <alignment horizontal="left" wrapText="1"/>
    </xf>
    <xf numFmtId="9" fontId="0" fillId="0" borderId="10" xfId="1" applyFont="1" applyBorder="1" applyAlignment="1">
      <alignment horizontal="center"/>
    </xf>
    <xf numFmtId="0" fontId="17" fillId="0" borderId="0" xfId="0" applyFont="1" applyAlignment="1" applyProtection="1">
      <alignment horizontal="center" vertical="center"/>
      <protection locked="0"/>
    </xf>
    <xf numFmtId="0" fontId="5" fillId="0" borderId="0" xfId="0" applyFont="1" applyAlignment="1">
      <alignment vertical="center"/>
    </xf>
    <xf numFmtId="0" fontId="28" fillId="0" borderId="0" xfId="0" applyFont="1" applyAlignment="1">
      <alignment horizontal="left" wrapText="1"/>
    </xf>
    <xf numFmtId="0" fontId="17" fillId="0" borderId="11" xfId="0" applyFont="1" applyBorder="1"/>
    <xf numFmtId="0" fontId="34" fillId="0" borderId="11" xfId="0" applyFont="1" applyBorder="1"/>
    <xf numFmtId="0" fontId="5" fillId="7" borderId="0" xfId="0" applyFont="1" applyFill="1" applyAlignment="1">
      <alignment wrapText="1"/>
    </xf>
    <xf numFmtId="0" fontId="5" fillId="7" borderId="1" xfId="0" applyFont="1" applyFill="1" applyBorder="1" applyAlignment="1" applyProtection="1">
      <alignment horizontal="center" vertical="center" wrapText="1"/>
      <protection locked="0"/>
    </xf>
    <xf numFmtId="0" fontId="5" fillId="7" borderId="0" xfId="0" applyFont="1" applyFill="1" applyAlignment="1">
      <alignment horizontal="center" wrapText="1"/>
    </xf>
    <xf numFmtId="0" fontId="27" fillId="7" borderId="0" xfId="0" applyFont="1" applyFill="1" applyAlignment="1">
      <alignment horizontal="left" vertical="center"/>
    </xf>
    <xf numFmtId="0" fontId="2" fillId="7" borderId="0" xfId="0" applyFont="1" applyFill="1" applyAlignment="1">
      <alignment horizontal="left" wrapText="1"/>
    </xf>
    <xf numFmtId="9" fontId="0" fillId="7" borderId="0" xfId="1" applyFont="1" applyFill="1" applyBorder="1" applyAlignment="1">
      <alignment horizontal="center"/>
    </xf>
    <xf numFmtId="0" fontId="5" fillId="7" borderId="0" xfId="0" applyFont="1" applyFill="1" applyAlignment="1" applyProtection="1">
      <alignment horizontal="center"/>
      <protection locked="0"/>
    </xf>
    <xf numFmtId="0" fontId="17" fillId="7" borderId="0" xfId="0" applyFont="1" applyFill="1"/>
    <xf numFmtId="0" fontId="17" fillId="7" borderId="7" xfId="0" applyFont="1" applyFill="1" applyBorder="1" applyAlignment="1" applyProtection="1">
      <alignment horizontal="center"/>
      <protection locked="0"/>
    </xf>
    <xf numFmtId="9" fontId="0" fillId="0" borderId="0" xfId="1" applyFont="1" applyFill="1" applyBorder="1" applyAlignment="1">
      <alignment horizontal="center"/>
    </xf>
    <xf numFmtId="0" fontId="5" fillId="7" borderId="0" xfId="0" applyFont="1" applyFill="1" applyAlignment="1">
      <alignment horizontal="center" vertical="center" wrapText="1"/>
    </xf>
    <xf numFmtId="0" fontId="27" fillId="7" borderId="0" xfId="0" applyFont="1" applyFill="1"/>
    <xf numFmtId="0" fontId="35" fillId="0" borderId="2" xfId="0" applyFont="1" applyBorder="1" applyAlignment="1" applyProtection="1">
      <alignment horizontal="left" vertical="center"/>
      <protection locked="0"/>
    </xf>
    <xf numFmtId="0" fontId="5" fillId="0" borderId="0" xfId="0" applyFont="1" applyAlignment="1">
      <alignment horizontal="left" indent="2"/>
    </xf>
    <xf numFmtId="0" fontId="34" fillId="0" borderId="0" xfId="0" applyFont="1"/>
    <xf numFmtId="0" fontId="5" fillId="0" borderId="1" xfId="0" applyFont="1" applyBorder="1" applyAlignment="1">
      <alignment horizontal="center"/>
    </xf>
    <xf numFmtId="9" fontId="0" fillId="0" borderId="0" xfId="1" applyFont="1" applyBorder="1" applyAlignment="1">
      <alignment horizontal="left"/>
    </xf>
    <xf numFmtId="0" fontId="7" fillId="0" borderId="12" xfId="0" applyFont="1" applyBorder="1"/>
    <xf numFmtId="0" fontId="8" fillId="0" borderId="12" xfId="0" applyFont="1" applyBorder="1"/>
    <xf numFmtId="0" fontId="8" fillId="0" borderId="12" xfId="0" applyFont="1" applyBorder="1" applyAlignment="1">
      <alignment horizontal="center"/>
    </xf>
    <xf numFmtId="0" fontId="36" fillId="0" borderId="0" xfId="0" applyFont="1" applyAlignment="1">
      <alignment vertical="center"/>
    </xf>
    <xf numFmtId="0" fontId="36" fillId="0" borderId="0" xfId="0" applyFont="1" applyAlignment="1">
      <alignment horizontal="right" vertical="center"/>
    </xf>
    <xf numFmtId="0" fontId="0" fillId="0" borderId="0" xfId="0" applyAlignment="1">
      <alignment horizontal="right" vertical="center"/>
    </xf>
    <xf numFmtId="0" fontId="37" fillId="0" borderId="0" xfId="0" applyFont="1" applyAlignment="1">
      <alignment horizontal="center" vertical="center" wrapText="1"/>
    </xf>
    <xf numFmtId="0" fontId="36" fillId="0" borderId="0" xfId="0" applyFont="1" applyAlignment="1">
      <alignment horizontal="center" vertical="center"/>
    </xf>
    <xf numFmtId="0" fontId="0" fillId="0" borderId="0" xfId="0" applyAlignment="1">
      <alignment horizontal="right"/>
    </xf>
    <xf numFmtId="0" fontId="3" fillId="0" borderId="0" xfId="0" applyFont="1" applyAlignment="1">
      <alignment horizontal="center"/>
    </xf>
    <xf numFmtId="0" fontId="11" fillId="0" borderId="0" xfId="0" applyFont="1" applyAlignment="1">
      <alignment vertical="top"/>
    </xf>
    <xf numFmtId="0" fontId="0" fillId="0" borderId="0" xfId="0"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left" vertical="center" wrapText="1"/>
    </xf>
    <xf numFmtId="0" fontId="5" fillId="0" borderId="0" xfId="0" applyFont="1" applyAlignment="1">
      <alignment horizontal="left" vertical="center" wrapText="1"/>
    </xf>
    <xf numFmtId="0" fontId="11" fillId="0" borderId="0" xfId="0" applyFont="1" applyAlignment="1">
      <alignment vertical="center"/>
    </xf>
    <xf numFmtId="0" fontId="25" fillId="0" borderId="0" xfId="0" applyFont="1"/>
    <xf numFmtId="0" fontId="13" fillId="0" borderId="0" xfId="0" applyFont="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wrapText="1"/>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wrapText="1" indent="3"/>
    </xf>
    <xf numFmtId="0" fontId="5" fillId="0" borderId="0" xfId="0" applyFont="1" applyAlignment="1">
      <alignment horizontal="left" wrapText="1" indent="3"/>
    </xf>
    <xf numFmtId="0" fontId="39" fillId="0" borderId="0" xfId="0" applyFont="1" applyAlignment="1">
      <alignment horizontal="left" wrapText="1" indent="2"/>
    </xf>
    <xf numFmtId="0" fontId="40" fillId="0" borderId="0" xfId="0" applyFont="1" applyAlignment="1">
      <alignment horizontal="left" wrapText="1" indent="2"/>
    </xf>
    <xf numFmtId="0" fontId="13" fillId="0" borderId="0" xfId="0" applyFont="1" applyAlignment="1">
      <alignment horizontal="left" vertical="center" indent="2"/>
    </xf>
    <xf numFmtId="0" fontId="0" fillId="0" borderId="0" xfId="0"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left"/>
    </xf>
    <xf numFmtId="9" fontId="13" fillId="0" borderId="0" xfId="1" applyFont="1" applyFill="1" applyBorder="1" applyAlignment="1">
      <alignment horizontal="left"/>
    </xf>
    <xf numFmtId="0" fontId="5" fillId="0" borderId="13" xfId="0" applyFont="1" applyBorder="1" applyAlignment="1" applyProtection="1">
      <alignment horizontal="center"/>
      <protection locked="0"/>
    </xf>
    <xf numFmtId="0" fontId="0" fillId="0" borderId="0" xfId="0" applyAlignment="1">
      <alignment horizontal="left" vertical="center"/>
    </xf>
    <xf numFmtId="0" fontId="0" fillId="0" borderId="0" xfId="0" applyAlignment="1">
      <alignment horizontal="left"/>
    </xf>
    <xf numFmtId="0" fontId="5" fillId="0" borderId="0" xfId="0" applyFont="1" applyAlignment="1">
      <alignment horizontal="left"/>
    </xf>
    <xf numFmtId="0" fontId="36" fillId="0" borderId="0" xfId="0" applyFont="1"/>
    <xf numFmtId="0" fontId="0" fillId="10" borderId="0" xfId="0" applyFill="1" applyAlignment="1">
      <alignment horizontal="center" vertical="center"/>
    </xf>
    <xf numFmtId="0" fontId="0" fillId="11" borderId="0" xfId="0" applyFill="1" applyAlignment="1">
      <alignment horizontal="center"/>
    </xf>
    <xf numFmtId="0" fontId="23" fillId="8" borderId="3" xfId="0" applyFont="1" applyFill="1" applyBorder="1" applyAlignment="1" applyProtection="1">
      <alignment horizontal="center" vertical="center"/>
      <protection locked="0"/>
    </xf>
    <xf numFmtId="0" fontId="23" fillId="8" borderId="4" xfId="0" applyFont="1" applyFill="1" applyBorder="1" applyAlignment="1" applyProtection="1">
      <alignment horizontal="center" vertical="center"/>
      <protection locked="0"/>
    </xf>
    <xf numFmtId="0" fontId="23" fillId="8" borderId="5" xfId="0" applyFont="1" applyFill="1" applyBorder="1" applyAlignment="1" applyProtection="1">
      <alignment horizontal="center" vertical="center"/>
      <protection locked="0"/>
    </xf>
    <xf numFmtId="0" fontId="0" fillId="3" borderId="0" xfId="0" applyFill="1" applyAlignment="1">
      <alignment horizontal="center"/>
    </xf>
    <xf numFmtId="0" fontId="10" fillId="6" borderId="0" xfId="0" applyFont="1" applyFill="1" applyAlignment="1" applyProtection="1">
      <alignment horizontal="center"/>
      <protection locked="0"/>
    </xf>
    <xf numFmtId="0" fontId="0" fillId="0" borderId="0" xfId="0" applyAlignment="1">
      <alignment wrapText="1"/>
    </xf>
    <xf numFmtId="0" fontId="20" fillId="0" borderId="0" xfId="0" applyFont="1" applyAlignment="1">
      <alignment horizontal="center" vertical="top" wrapText="1"/>
    </xf>
    <xf numFmtId="9" fontId="13" fillId="0" borderId="0" xfId="1" applyFont="1" applyBorder="1" applyAlignment="1">
      <alignment horizontal="left" vertical="center" wrapText="1"/>
    </xf>
    <xf numFmtId="0" fontId="12" fillId="0" borderId="0" xfId="0" applyFont="1" applyAlignment="1">
      <alignment horizontal="left" wrapText="1"/>
    </xf>
    <xf numFmtId="0" fontId="32" fillId="0" borderId="8" xfId="0" applyFont="1" applyBorder="1" applyAlignment="1" applyProtection="1">
      <alignment horizontal="center" vertical="center" wrapText="1"/>
      <protection locked="0"/>
    </xf>
    <xf numFmtId="0" fontId="2" fillId="0" borderId="0" xfId="0" applyFont="1" applyAlignment="1">
      <alignment wrapText="1"/>
    </xf>
    <xf numFmtId="0" fontId="33" fillId="9" borderId="0" xfId="0" applyFont="1" applyFill="1" applyAlignment="1">
      <alignment vertical="center"/>
    </xf>
    <xf numFmtId="0" fontId="27" fillId="0" borderId="0" xfId="0" applyFont="1" applyAlignment="1">
      <alignment horizontal="left" vertical="top" wrapText="1"/>
    </xf>
    <xf numFmtId="0" fontId="37" fillId="0" borderId="0" xfId="0" applyFont="1" applyAlignment="1">
      <alignment horizontal="center" vertical="center" wrapText="1"/>
    </xf>
    <xf numFmtId="0" fontId="13" fillId="0" borderId="0" xfId="0" applyFont="1" applyAlignment="1">
      <alignment horizontal="left" vertical="center" wrapText="1"/>
    </xf>
    <xf numFmtId="9" fontId="13" fillId="0" borderId="0" xfId="1" applyFont="1" applyFill="1" applyBorder="1" applyAlignment="1">
      <alignment horizontal="left" vertical="center" wrapText="1"/>
    </xf>
    <xf numFmtId="0" fontId="38" fillId="0" borderId="0" xfId="0" applyFont="1" applyAlignment="1">
      <alignment horizontal="left" vertical="top" wrapText="1"/>
    </xf>
    <xf numFmtId="0" fontId="13" fillId="0" borderId="0" xfId="0" applyFont="1" applyAlignment="1">
      <alignment horizontal="left" vertical="top" wrapText="1"/>
    </xf>
    <xf numFmtId="0" fontId="27" fillId="0" borderId="0" xfId="0" applyFont="1" applyAlignment="1">
      <alignment horizontal="left" vertical="center" wrapText="1"/>
    </xf>
    <xf numFmtId="0" fontId="38" fillId="0" borderId="0" xfId="0" applyFont="1" applyAlignment="1">
      <alignment horizontal="left" vertical="center" wrapText="1"/>
    </xf>
    <xf numFmtId="0" fontId="2" fillId="0" borderId="0" xfId="0" applyFont="1" applyAlignment="1"/>
  </cellXfs>
  <cellStyles count="2">
    <cellStyle name="Normal" xfId="0" builtinId="0"/>
    <cellStyle name="Percent" xfId="1" builtinId="5"/>
  </cellStyles>
  <dxfs count="20">
    <dxf>
      <font>
        <color auto="1"/>
      </font>
    </dxf>
    <dxf>
      <font>
        <color auto="1"/>
      </font>
      <fill>
        <patternFill>
          <bgColor theme="0" tint="-0.34998626667073579"/>
        </patternFill>
      </fill>
    </dxf>
    <dxf>
      <font>
        <color theme="0"/>
      </font>
      <fill>
        <patternFill patternType="none">
          <bgColor auto="1"/>
        </patternFill>
      </fill>
      <border>
        <bottom/>
      </border>
    </dxf>
    <dxf>
      <font>
        <color theme="0"/>
      </font>
      <fill>
        <patternFill patternType="none">
          <bgColor auto="1"/>
        </patternFill>
      </fill>
      <border>
        <bottom/>
      </border>
    </dxf>
    <dxf>
      <fill>
        <patternFill>
          <bgColor rgb="FFFF0000"/>
        </patternFill>
      </fill>
    </dxf>
    <dxf>
      <border>
        <bottom style="thin">
          <color auto="1"/>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unitedwayofthecv-my.sharepoint.com/personal/pat_unitedwayofthecv_org/Documents/NOFO%202023/project-rating-and-ranking-tool%20(1)%20(1).xlsx" TargetMode="External"/><Relationship Id="rId1" Type="http://schemas.openxmlformats.org/officeDocument/2006/relationships/externalLinkPath" Target="https://unitedwayofthecv-my.sharepoint.com/personal/pat_unitedwayofthecv_org/Documents/NOFO%202023/project-rating-and-ranking-tool%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tGoC2wctikmKoO_TxzEgbIEPv50HtrhJueaJch3-rvJTPr4Pi0eGTrbuZS_V1tjL" itemId="01BP6IB7QXXSQQMFJIOVEYWYNCVWAW4PGP">
      <xxl21:absoluteUrl r:id="rId2"/>
    </xxl21:alternateUrls>
    <sheetNames>
      <sheetName val="ABOUT THE TOOL"/>
      <sheetName val="RAW HIC DATA"/>
      <sheetName val="LIST OF PROJECTS TO BE REVIEWED"/>
      <sheetName val="CUSTOMIZE RATING CRITERIA"/>
      <sheetName val="RENEW. + EXP. THRESHOLD"/>
      <sheetName val="RENEW. + EXP. RATING TOOL"/>
      <sheetName val="NEW PROJECTS THRESHOLD"/>
      <sheetName val="NEW PROJECTS RATING TOOL"/>
      <sheetName val="ALTERNATIVE RATING TOOL"/>
      <sheetName val="RATING RESULTS"/>
      <sheetName val="HUD ARD Report"/>
      <sheetName val="FUNDING CEILINGS + PRIORITIES"/>
      <sheetName val="FUNDING ANALYSIS + RANKING"/>
      <sheetName val="Funding Analysis Widget Ideas"/>
      <sheetName val="NEW Project Records"/>
      <sheetName val="RENEWAL Project Records"/>
      <sheetName val="TEMPLATES"/>
      <sheetName val="INDIVIDUALLY RATABLE PROJECTS"/>
      <sheetName val="project-rating-and-ranking-to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C3FF-89F1-4D4B-91D7-CFE690EC9E28}">
  <dimension ref="A1:AC290"/>
  <sheetViews>
    <sheetView tabSelected="1" topLeftCell="E165" workbookViewId="0">
      <selection activeCell="N184" sqref="N184"/>
    </sheetView>
  </sheetViews>
  <sheetFormatPr defaultRowHeight="14.45"/>
  <cols>
    <col min="1" max="1" width="2.42578125" style="1" customWidth="1"/>
    <col min="2" max="2" width="41.42578125" style="15" customWidth="1"/>
    <col min="3" max="3" width="3.85546875" style="15" customWidth="1"/>
    <col min="4" max="4" width="0.85546875" style="15" customWidth="1"/>
    <col min="5" max="5" width="29" style="15" customWidth="1"/>
    <col min="6" max="6" width="2.85546875" customWidth="1"/>
    <col min="7" max="7" width="4.5703125" customWidth="1"/>
    <col min="8" max="8" width="1.140625" customWidth="1"/>
    <col min="9" max="9" width="34.85546875" customWidth="1"/>
    <col min="10" max="10" width="43" customWidth="1"/>
    <col min="11" max="11" width="9.140625" style="15" customWidth="1"/>
    <col min="12" max="12" width="3.5703125" hidden="1" customWidth="1"/>
    <col min="13" max="13" width="10.7109375" customWidth="1"/>
    <col min="14" max="14" width="9.42578125" style="16" customWidth="1"/>
    <col min="15" max="15" width="1.140625" customWidth="1"/>
    <col min="16" max="16" width="6.85546875" customWidth="1"/>
    <col min="17" max="17" width="28.7109375" customWidth="1"/>
    <col min="18" max="18" width="23.28515625" customWidth="1"/>
    <col min="19" max="19" width="2.85546875" customWidth="1"/>
    <col min="25" max="29" width="8.7109375" style="5"/>
  </cols>
  <sheetData>
    <row r="1" spans="1:19" ht="28.5">
      <c r="B1" s="2" t="s">
        <v>0</v>
      </c>
      <c r="C1" s="2"/>
      <c r="D1" s="2"/>
      <c r="E1" s="2"/>
      <c r="F1" s="3"/>
      <c r="G1" s="3"/>
      <c r="H1" s="3"/>
      <c r="I1" s="3"/>
      <c r="J1" s="3"/>
      <c r="K1" s="4"/>
      <c r="L1" s="3"/>
      <c r="M1" s="3"/>
      <c r="N1" s="158"/>
      <c r="O1" s="158"/>
      <c r="P1" s="158"/>
      <c r="Q1" s="158"/>
      <c r="R1" s="158"/>
      <c r="S1" s="158"/>
    </row>
    <row r="2" spans="1:19">
      <c r="B2" s="6">
        <v>2025</v>
      </c>
      <c r="C2" s="7"/>
      <c r="D2" s="7"/>
      <c r="E2" s="7"/>
      <c r="F2" s="8"/>
      <c r="G2" s="8"/>
      <c r="H2" s="8"/>
      <c r="I2" s="8"/>
      <c r="J2" s="8"/>
      <c r="K2" s="7"/>
      <c r="L2" s="8"/>
      <c r="M2" s="8"/>
      <c r="N2" s="158"/>
      <c r="O2" s="158"/>
      <c r="P2" s="158"/>
      <c r="Q2" s="158"/>
      <c r="R2" s="158"/>
      <c r="S2" s="158"/>
    </row>
    <row r="3" spans="1:19">
      <c r="A3" s="9"/>
      <c r="B3" s="7"/>
      <c r="C3" s="7"/>
      <c r="D3" s="7"/>
      <c r="E3" s="7"/>
      <c r="F3" s="8"/>
      <c r="G3" s="8"/>
      <c r="H3" s="8"/>
      <c r="I3" s="8"/>
      <c r="J3" s="8"/>
      <c r="K3" s="7"/>
      <c r="L3" s="8"/>
      <c r="M3" s="8"/>
      <c r="N3" s="158"/>
      <c r="O3" s="158"/>
      <c r="P3" s="158"/>
      <c r="Q3" s="158"/>
      <c r="R3" s="158"/>
      <c r="S3" s="158"/>
    </row>
    <row r="4" spans="1:19">
      <c r="A4" s="9"/>
      <c r="B4" s="10" t="s">
        <v>1</v>
      </c>
      <c r="C4" s="10"/>
      <c r="D4" s="10"/>
      <c r="E4" s="10"/>
      <c r="F4" s="8"/>
      <c r="G4" s="8"/>
      <c r="H4" s="8"/>
      <c r="I4" s="8"/>
      <c r="J4" s="8"/>
      <c r="K4" s="7"/>
      <c r="L4" s="8"/>
      <c r="M4" s="8"/>
      <c r="N4" s="158"/>
      <c r="O4" s="158"/>
      <c r="P4" s="158"/>
      <c r="Q4" s="158"/>
      <c r="R4" s="158"/>
      <c r="S4" s="158"/>
    </row>
    <row r="5" spans="1:19">
      <c r="A5" s="9"/>
      <c r="B5" s="7"/>
      <c r="C5" s="7"/>
      <c r="D5" s="7"/>
      <c r="E5" s="7"/>
      <c r="F5" s="8"/>
      <c r="G5" s="8"/>
      <c r="H5" s="8"/>
      <c r="I5" s="8"/>
      <c r="J5" s="8"/>
      <c r="K5" s="7"/>
      <c r="L5" s="8"/>
      <c r="M5" s="8"/>
      <c r="N5" s="158"/>
      <c r="O5" s="158"/>
      <c r="P5" s="158"/>
      <c r="Q5" s="158"/>
      <c r="R5" s="158"/>
      <c r="S5" s="158"/>
    </row>
    <row r="6" spans="1:19">
      <c r="A6" s="9"/>
      <c r="B6" s="10" t="s">
        <v>2</v>
      </c>
      <c r="C6" s="10"/>
      <c r="D6" s="10"/>
      <c r="E6" s="10"/>
      <c r="F6" s="8"/>
      <c r="G6" s="8"/>
      <c r="H6" s="8"/>
      <c r="I6" s="8"/>
      <c r="J6" s="8"/>
      <c r="K6" s="7"/>
      <c r="L6" s="8"/>
      <c r="M6" s="8"/>
      <c r="N6" s="158"/>
      <c r="O6" s="158"/>
      <c r="P6" s="158"/>
      <c r="Q6" s="158"/>
      <c r="R6" s="158"/>
      <c r="S6" s="158"/>
    </row>
    <row r="7" spans="1:19">
      <c r="A7" s="9"/>
      <c r="B7" s="7"/>
      <c r="C7" s="7"/>
      <c r="D7" s="7"/>
      <c r="E7" s="7"/>
      <c r="F7" s="8"/>
      <c r="G7" s="8"/>
      <c r="H7" s="8"/>
      <c r="I7" s="8"/>
      <c r="J7" s="8"/>
      <c r="K7" s="7"/>
      <c r="L7" s="8"/>
      <c r="M7" s="8"/>
      <c r="N7" s="158"/>
      <c r="O7" s="158"/>
      <c r="P7" s="158"/>
      <c r="Q7" s="158"/>
      <c r="R7" s="158"/>
      <c r="S7" s="158"/>
    </row>
    <row r="8" spans="1:19">
      <c r="A8" s="9"/>
      <c r="B8" s="10"/>
      <c r="C8" s="10"/>
      <c r="D8" s="10"/>
      <c r="E8" s="10"/>
      <c r="F8" s="8"/>
      <c r="G8" s="8"/>
      <c r="H8" s="8"/>
      <c r="I8" s="8"/>
      <c r="J8" s="8"/>
      <c r="K8" s="7"/>
      <c r="L8" s="8"/>
      <c r="M8" s="8"/>
      <c r="N8" s="158"/>
      <c r="O8" s="158"/>
      <c r="P8" s="158"/>
      <c r="Q8" s="158"/>
      <c r="R8" s="158"/>
      <c r="S8" s="158"/>
    </row>
    <row r="9" spans="1:19">
      <c r="A9" s="9"/>
      <c r="B9" s="7"/>
      <c r="C9" s="7"/>
      <c r="D9" s="7"/>
      <c r="E9" s="7"/>
      <c r="F9" s="8"/>
      <c r="G9" s="8"/>
      <c r="H9" s="8"/>
      <c r="I9" s="8"/>
      <c r="J9" s="8"/>
      <c r="K9" s="7"/>
      <c r="L9" s="8"/>
      <c r="M9" s="8"/>
      <c r="N9" s="158"/>
      <c r="O9" s="158"/>
      <c r="P9" s="158"/>
      <c r="Q9" s="158"/>
      <c r="R9" s="158"/>
      <c r="S9" s="158"/>
    </row>
    <row r="10" spans="1:19">
      <c r="A10" s="11"/>
      <c r="B10" s="12"/>
      <c r="C10" s="12"/>
      <c r="D10" s="12"/>
      <c r="E10" s="12"/>
      <c r="F10" s="13"/>
      <c r="G10" s="13"/>
      <c r="H10" s="13"/>
      <c r="I10" s="13"/>
      <c r="J10" s="13"/>
      <c r="K10" s="12"/>
      <c r="L10" s="13"/>
      <c r="M10" s="13"/>
      <c r="N10" s="14"/>
      <c r="O10" s="13"/>
      <c r="P10" s="13"/>
      <c r="Q10" s="13"/>
      <c r="R10" s="13"/>
      <c r="S10" s="13"/>
    </row>
    <row r="12" spans="1:19" ht="20.100000000000001">
      <c r="B12" s="159" t="s">
        <v>3</v>
      </c>
      <c r="C12" s="159"/>
      <c r="D12" s="159"/>
      <c r="E12" s="159"/>
      <c r="F12" s="159"/>
      <c r="G12" s="159"/>
      <c r="H12" s="159"/>
      <c r="I12" s="159"/>
      <c r="J12" s="159"/>
      <c r="K12" s="159"/>
      <c r="L12" s="159"/>
      <c r="M12" s="159"/>
      <c r="N12" s="159"/>
      <c r="O12" s="159"/>
      <c r="P12" s="159"/>
      <c r="Q12" s="159"/>
      <c r="R12" s="159"/>
      <c r="S12" s="159"/>
    </row>
    <row r="13" spans="1:19">
      <c r="A13" s="11"/>
      <c r="B13" s="12" t="s">
        <v>4</v>
      </c>
      <c r="C13" s="12"/>
      <c r="D13" s="12"/>
      <c r="E13" s="12"/>
      <c r="F13" s="13"/>
      <c r="G13" s="13"/>
      <c r="H13" s="13"/>
      <c r="I13" s="13"/>
      <c r="J13" s="13"/>
      <c r="K13" s="12"/>
      <c r="L13" s="13"/>
      <c r="M13" s="13"/>
      <c r="N13" s="14"/>
      <c r="O13" s="13"/>
      <c r="P13" s="13"/>
      <c r="Q13" s="13"/>
      <c r="R13" s="13"/>
      <c r="S13" s="13"/>
    </row>
    <row r="14" spans="1:19" ht="21">
      <c r="G14" s="17" t="s">
        <v>5</v>
      </c>
      <c r="H14" s="17"/>
      <c r="J14" s="18"/>
    </row>
    <row r="15" spans="1:19">
      <c r="B15" s="15" t="s">
        <v>6</v>
      </c>
      <c r="F15" s="15"/>
      <c r="G15" s="19" t="s">
        <v>7</v>
      </c>
      <c r="I15" s="20" t="s">
        <v>8</v>
      </c>
      <c r="N15" s="21"/>
      <c r="O15" s="21"/>
      <c r="P15" s="21"/>
      <c r="Q15" s="21"/>
      <c r="R15" s="22"/>
    </row>
    <row r="16" spans="1:19">
      <c r="A16" s="11"/>
      <c r="B16" s="12"/>
      <c r="C16" s="12"/>
      <c r="D16" s="12"/>
      <c r="E16" s="13"/>
      <c r="F16" s="13"/>
      <c r="G16" s="12"/>
      <c r="H16" s="13"/>
      <c r="I16" s="23"/>
      <c r="J16" s="13"/>
      <c r="K16" s="12"/>
      <c r="L16" s="13"/>
      <c r="M16" s="13"/>
      <c r="N16" s="14"/>
      <c r="O16" s="13"/>
      <c r="P16" s="13"/>
      <c r="Q16" s="13"/>
      <c r="R16" s="13"/>
      <c r="S16" s="13"/>
    </row>
    <row r="17" spans="1:29">
      <c r="A17" s="11"/>
      <c r="B17" s="24" t="s">
        <v>9</v>
      </c>
      <c r="C17" s="12"/>
      <c r="D17" s="12"/>
      <c r="E17" s="13"/>
      <c r="F17" s="13"/>
      <c r="G17" s="25" t="s">
        <v>7</v>
      </c>
      <c r="H17" s="13"/>
      <c r="I17" s="20" t="s">
        <v>10</v>
      </c>
      <c r="K17" s="12"/>
      <c r="L17" s="13"/>
      <c r="M17" s="13"/>
      <c r="N17" s="14"/>
      <c r="O17" s="13"/>
      <c r="P17" s="13"/>
      <c r="Q17" s="13"/>
      <c r="R17" s="13"/>
      <c r="S17" s="13"/>
    </row>
    <row r="18" spans="1:29">
      <c r="A18" s="11"/>
      <c r="B18" s="24"/>
      <c r="C18" s="12"/>
      <c r="D18" s="12"/>
      <c r="E18" s="13"/>
      <c r="F18" s="13"/>
      <c r="G18" s="26"/>
      <c r="H18" s="13"/>
      <c r="I18" s="20"/>
      <c r="K18" s="12"/>
      <c r="L18" s="13"/>
      <c r="M18" s="13"/>
      <c r="N18" s="14"/>
      <c r="O18" s="13"/>
      <c r="P18" s="13"/>
      <c r="Q18" s="13"/>
      <c r="R18" s="13"/>
      <c r="S18" s="13"/>
    </row>
    <row r="19" spans="1:29">
      <c r="A19" s="11"/>
      <c r="B19" s="24" t="s">
        <v>9</v>
      </c>
      <c r="C19" s="12"/>
      <c r="D19" s="12"/>
      <c r="E19" s="13"/>
      <c r="F19" s="13"/>
      <c r="G19" s="25" t="s">
        <v>7</v>
      </c>
      <c r="H19" s="13"/>
      <c r="I19" s="160" t="s">
        <v>11</v>
      </c>
      <c r="J19" s="160"/>
      <c r="K19" s="160"/>
      <c r="L19" s="13"/>
      <c r="M19" s="13"/>
      <c r="N19" s="14"/>
      <c r="O19" s="13"/>
      <c r="P19" s="13"/>
      <c r="Q19" s="13"/>
      <c r="R19" s="13"/>
      <c r="S19" s="13"/>
    </row>
    <row r="20" spans="1:29">
      <c r="A20" s="11"/>
      <c r="B20" s="12"/>
      <c r="C20" s="12"/>
      <c r="D20" s="12"/>
      <c r="E20" s="13"/>
      <c r="F20" s="13"/>
      <c r="G20" s="12"/>
      <c r="H20" s="13"/>
      <c r="I20" s="23"/>
      <c r="J20" s="13"/>
      <c r="K20" s="12"/>
      <c r="L20" s="13"/>
      <c r="M20" s="13"/>
      <c r="N20" s="14"/>
      <c r="O20" s="13"/>
      <c r="P20" s="13"/>
      <c r="Q20" s="13"/>
      <c r="R20" s="13"/>
      <c r="S20" s="13"/>
    </row>
    <row r="21" spans="1:29">
      <c r="A21" s="28"/>
      <c r="B21" s="29" t="s">
        <v>12</v>
      </c>
      <c r="C21" s="30"/>
      <c r="D21" s="30"/>
      <c r="E21" s="31"/>
      <c r="F21" s="31"/>
      <c r="G21" s="32" t="s">
        <v>7</v>
      </c>
      <c r="H21" s="31"/>
      <c r="I21" s="33" t="s">
        <v>13</v>
      </c>
      <c r="J21" s="31"/>
      <c r="K21" s="30"/>
      <c r="L21" s="31"/>
      <c r="M21" s="31"/>
      <c r="N21" s="34"/>
      <c r="O21" s="31"/>
      <c r="P21" s="31"/>
      <c r="Q21" s="31"/>
      <c r="R21" s="31"/>
      <c r="S21" s="31"/>
      <c r="T21" s="35"/>
      <c r="U21" s="35"/>
      <c r="V21" s="35"/>
      <c r="W21" s="35"/>
      <c r="X21" s="35"/>
      <c r="Y21" s="35"/>
      <c r="Z21" s="35"/>
      <c r="AA21" s="35"/>
      <c r="AB21" s="35"/>
      <c r="AC21" s="35"/>
    </row>
    <row r="22" spans="1:29">
      <c r="A22" s="11"/>
      <c r="B22" s="12"/>
      <c r="C22" s="12"/>
      <c r="D22" s="12"/>
      <c r="E22" s="13"/>
      <c r="F22" s="13"/>
      <c r="G22" s="12"/>
      <c r="H22" s="13"/>
      <c r="I22" s="23"/>
      <c r="J22" s="13"/>
      <c r="K22" s="12"/>
      <c r="L22" s="13"/>
      <c r="M22" s="13"/>
      <c r="N22" s="14"/>
      <c r="O22" s="13"/>
      <c r="P22" s="13"/>
      <c r="Q22" s="13"/>
      <c r="R22" s="13"/>
      <c r="S22" s="13"/>
    </row>
    <row r="23" spans="1:29">
      <c r="A23" s="28"/>
      <c r="B23" s="29" t="s">
        <v>14</v>
      </c>
      <c r="C23" s="30"/>
      <c r="D23" s="30"/>
      <c r="E23" s="31"/>
      <c r="F23" s="31"/>
      <c r="G23" s="32" t="s">
        <v>7</v>
      </c>
      <c r="H23" s="31"/>
      <c r="I23" s="35" t="s">
        <v>15</v>
      </c>
      <c r="J23" s="31"/>
      <c r="K23" s="30"/>
      <c r="L23" s="31"/>
      <c r="M23" s="31"/>
      <c r="N23" s="34"/>
      <c r="O23" s="31"/>
      <c r="P23" s="31"/>
      <c r="Q23" s="31"/>
      <c r="R23" s="31"/>
      <c r="S23" s="31"/>
      <c r="T23" s="35"/>
      <c r="U23" s="35"/>
      <c r="V23" s="35"/>
      <c r="W23" s="35"/>
      <c r="X23" s="35"/>
      <c r="Y23" s="35"/>
      <c r="Z23" s="35"/>
      <c r="AA23" s="35"/>
      <c r="AB23" s="35"/>
      <c r="AC23" s="35"/>
    </row>
    <row r="24" spans="1:29">
      <c r="A24" s="11"/>
      <c r="B24" s="12"/>
      <c r="C24" s="12"/>
      <c r="D24" s="12"/>
      <c r="E24" s="13"/>
      <c r="F24" s="13"/>
      <c r="G24" s="12"/>
      <c r="H24" s="13"/>
      <c r="I24" s="23"/>
      <c r="J24" s="13"/>
      <c r="K24" s="12"/>
      <c r="L24" s="13"/>
      <c r="M24" s="13"/>
      <c r="N24" s="14"/>
      <c r="O24" s="13"/>
      <c r="P24" s="13"/>
      <c r="Q24" s="13"/>
      <c r="R24" s="13"/>
      <c r="S24" s="13"/>
    </row>
    <row r="25" spans="1:29">
      <c r="A25" s="36"/>
      <c r="B25" s="37" t="s">
        <v>16</v>
      </c>
      <c r="C25" s="37"/>
      <c r="D25" s="37"/>
      <c r="E25" s="37"/>
      <c r="F25" s="37"/>
      <c r="G25" s="38" t="s">
        <v>7</v>
      </c>
      <c r="H25" s="35"/>
      <c r="I25" s="39" t="s">
        <v>17</v>
      </c>
      <c r="J25" s="35"/>
      <c r="K25" s="37"/>
      <c r="L25" s="35"/>
      <c r="M25" s="35"/>
      <c r="N25" s="35"/>
      <c r="O25" s="40"/>
      <c r="P25" s="35"/>
      <c r="Q25" s="35"/>
      <c r="R25" s="35"/>
      <c r="S25" s="35"/>
      <c r="T25" s="35"/>
      <c r="U25" s="35"/>
      <c r="V25" s="35"/>
      <c r="W25" s="35"/>
      <c r="X25" s="35"/>
      <c r="Y25" s="35"/>
      <c r="Z25" s="35"/>
      <c r="AA25" s="35"/>
      <c r="AB25" s="35"/>
      <c r="AC25" s="35"/>
    </row>
    <row r="26" spans="1:29">
      <c r="A26" s="11"/>
      <c r="B26" s="12"/>
      <c r="C26" s="12"/>
      <c r="D26" s="12"/>
      <c r="E26" s="13"/>
      <c r="F26" s="13"/>
      <c r="G26" s="12"/>
      <c r="H26" s="13"/>
      <c r="I26" s="23"/>
      <c r="J26" s="13"/>
      <c r="K26" s="12"/>
      <c r="L26" s="13"/>
      <c r="M26" s="13"/>
      <c r="N26" s="14"/>
      <c r="O26" s="13"/>
      <c r="P26" s="13"/>
      <c r="Q26" s="13"/>
      <c r="R26" s="13"/>
      <c r="S26" s="13"/>
    </row>
    <row r="27" spans="1:29">
      <c r="B27" s="15" t="s">
        <v>18</v>
      </c>
      <c r="F27" s="15"/>
      <c r="G27" s="19" t="s">
        <v>7</v>
      </c>
      <c r="I27" s="20" t="s">
        <v>19</v>
      </c>
      <c r="M27" s="161" t="s">
        <v>20</v>
      </c>
      <c r="N27" s="161"/>
      <c r="O27" s="161"/>
      <c r="P27" s="161"/>
      <c r="Q27" s="161"/>
      <c r="R27" s="161"/>
    </row>
    <row r="28" spans="1:29">
      <c r="A28" s="11"/>
      <c r="B28" s="12"/>
      <c r="C28" s="12"/>
      <c r="D28" s="12"/>
      <c r="E28" s="13"/>
      <c r="F28" s="13"/>
      <c r="G28" s="12"/>
      <c r="H28" s="13"/>
      <c r="I28" s="23"/>
      <c r="J28" s="13"/>
      <c r="K28" s="12"/>
      <c r="L28" s="13"/>
      <c r="M28" s="161"/>
      <c r="N28" s="161"/>
      <c r="O28" s="161"/>
      <c r="P28" s="161"/>
      <c r="Q28" s="161"/>
      <c r="R28" s="161"/>
      <c r="S28" s="13"/>
    </row>
    <row r="29" spans="1:29">
      <c r="B29" s="15" t="s">
        <v>21</v>
      </c>
      <c r="F29" s="15"/>
      <c r="G29" s="19" t="s">
        <v>7</v>
      </c>
      <c r="I29" s="20" t="s">
        <v>22</v>
      </c>
      <c r="M29" s="161"/>
      <c r="N29" s="161"/>
      <c r="O29" s="161"/>
      <c r="P29" s="161"/>
      <c r="Q29" s="161"/>
      <c r="R29" s="161"/>
      <c r="Y29"/>
      <c r="Z29"/>
      <c r="AA29"/>
      <c r="AB29"/>
      <c r="AC29"/>
    </row>
    <row r="30" spans="1:29">
      <c r="A30" s="11"/>
      <c r="B30" s="12"/>
      <c r="C30" s="12"/>
      <c r="D30" s="12"/>
      <c r="E30" s="13"/>
      <c r="F30" s="13"/>
      <c r="G30" s="12"/>
      <c r="H30" s="13"/>
      <c r="I30" s="23"/>
      <c r="J30" s="13"/>
      <c r="K30" s="12"/>
      <c r="L30" s="13"/>
      <c r="M30" s="161"/>
      <c r="N30" s="161"/>
      <c r="O30" s="161"/>
      <c r="P30" s="161"/>
      <c r="Q30" s="161"/>
      <c r="R30" s="161"/>
      <c r="S30" s="13"/>
    </row>
    <row r="31" spans="1:29">
      <c r="B31" s="15" t="s">
        <v>23</v>
      </c>
      <c r="F31" s="15"/>
      <c r="G31" s="19" t="s">
        <v>7</v>
      </c>
      <c r="I31" s="20" t="s">
        <v>24</v>
      </c>
      <c r="M31" s="161"/>
      <c r="N31" s="161"/>
      <c r="O31" s="161"/>
      <c r="P31" s="161"/>
      <c r="Q31" s="161"/>
      <c r="R31" s="161"/>
    </row>
    <row r="32" spans="1:29">
      <c r="A32" s="11"/>
      <c r="B32" s="12"/>
      <c r="C32" s="12"/>
      <c r="D32" s="12"/>
      <c r="E32" s="13"/>
      <c r="F32" s="13"/>
      <c r="G32" s="12"/>
      <c r="H32" s="13"/>
      <c r="I32" s="23"/>
      <c r="J32" s="13"/>
      <c r="K32" s="12"/>
      <c r="L32" s="13"/>
      <c r="M32" s="13"/>
      <c r="N32"/>
      <c r="P32" s="16"/>
    </row>
    <row r="33" spans="1:29">
      <c r="A33" s="36"/>
      <c r="B33" s="37" t="s">
        <v>25</v>
      </c>
      <c r="C33" s="37"/>
      <c r="D33" s="37"/>
      <c r="E33" s="37"/>
      <c r="F33" s="37"/>
      <c r="G33" s="38" t="s">
        <v>7</v>
      </c>
      <c r="H33" s="35"/>
      <c r="I33" s="39" t="s">
        <v>26</v>
      </c>
      <c r="J33" s="35"/>
      <c r="K33" s="37"/>
      <c r="L33" s="35"/>
      <c r="M33" s="35"/>
      <c r="N33" s="35"/>
      <c r="O33" s="35"/>
      <c r="P33" s="40"/>
      <c r="Q33" s="35"/>
      <c r="R33" s="35"/>
      <c r="S33" s="35"/>
      <c r="T33" s="35"/>
      <c r="U33" s="35"/>
      <c r="V33" s="35"/>
      <c r="W33" s="35"/>
      <c r="X33" s="35"/>
      <c r="Y33" s="35"/>
      <c r="Z33" s="35"/>
      <c r="AA33" s="35"/>
      <c r="AB33" s="35"/>
      <c r="AC33" s="35"/>
    </row>
    <row r="34" spans="1:29">
      <c r="A34" s="11"/>
      <c r="B34" s="12"/>
      <c r="C34" s="12"/>
      <c r="D34" s="12"/>
      <c r="E34" s="13"/>
      <c r="F34" s="13"/>
      <c r="G34" s="12"/>
      <c r="H34" s="13"/>
      <c r="I34" s="23"/>
      <c r="J34" s="13"/>
      <c r="K34" s="12"/>
      <c r="L34" s="13"/>
      <c r="M34" s="13"/>
      <c r="N34"/>
      <c r="P34" s="16"/>
    </row>
    <row r="35" spans="1:29">
      <c r="B35" s="15" t="s">
        <v>27</v>
      </c>
      <c r="F35" s="15"/>
      <c r="G35" s="19" t="s">
        <v>7</v>
      </c>
      <c r="I35" s="20" t="s">
        <v>28</v>
      </c>
      <c r="N35"/>
      <c r="P35" s="16"/>
    </row>
    <row r="36" spans="1:29">
      <c r="A36" s="11"/>
      <c r="B36" s="12"/>
      <c r="C36" s="12"/>
      <c r="D36" s="12"/>
      <c r="E36" s="13"/>
      <c r="F36" s="13"/>
      <c r="G36" s="12"/>
      <c r="H36" s="13"/>
      <c r="I36" s="23"/>
      <c r="J36" s="13"/>
      <c r="K36" s="12"/>
      <c r="L36" s="13"/>
      <c r="M36" s="13"/>
      <c r="N36"/>
      <c r="P36" s="16"/>
    </row>
    <row r="37" spans="1:29">
      <c r="B37" s="15" t="s">
        <v>29</v>
      </c>
      <c r="F37" s="15"/>
      <c r="G37" s="19" t="s">
        <v>7</v>
      </c>
      <c r="I37" s="20" t="s">
        <v>30</v>
      </c>
      <c r="N37"/>
      <c r="P37" s="16"/>
    </row>
    <row r="38" spans="1:29">
      <c r="A38" s="11"/>
      <c r="B38" s="12"/>
      <c r="C38" s="12"/>
      <c r="D38" s="12"/>
      <c r="E38" s="13"/>
      <c r="F38" s="13"/>
      <c r="G38" s="12"/>
      <c r="H38" s="13"/>
      <c r="I38" s="23"/>
      <c r="J38" s="13"/>
      <c r="K38" s="12"/>
      <c r="L38" s="13"/>
      <c r="M38" s="13"/>
      <c r="N38"/>
      <c r="P38" s="16"/>
    </row>
    <row r="39" spans="1:29">
      <c r="A39" s="36"/>
      <c r="B39" s="37" t="s">
        <v>31</v>
      </c>
      <c r="C39" s="37"/>
      <c r="D39" s="37"/>
      <c r="E39" s="37"/>
      <c r="F39" s="37"/>
      <c r="G39" s="38" t="s">
        <v>7</v>
      </c>
      <c r="H39" s="35"/>
      <c r="I39" s="39" t="s">
        <v>32</v>
      </c>
      <c r="J39" s="35"/>
      <c r="K39" s="37"/>
      <c r="L39" s="35"/>
      <c r="M39" s="35"/>
      <c r="N39" s="35"/>
      <c r="O39" s="35"/>
      <c r="P39" s="40"/>
      <c r="Q39" s="35"/>
      <c r="R39" s="35"/>
      <c r="S39" s="35"/>
      <c r="T39" s="35"/>
      <c r="U39" s="35"/>
      <c r="V39" s="35"/>
      <c r="W39" s="35"/>
      <c r="X39" s="35"/>
      <c r="Y39" s="35"/>
      <c r="Z39" s="35"/>
      <c r="AA39" s="35"/>
      <c r="AB39" s="35"/>
      <c r="AC39" s="35"/>
    </row>
    <row r="40" spans="1:29">
      <c r="A40" s="11"/>
      <c r="B40" s="12"/>
      <c r="C40" s="12"/>
      <c r="D40" s="12"/>
      <c r="E40" s="13"/>
      <c r="F40" s="13"/>
      <c r="G40" s="12"/>
      <c r="H40" s="13"/>
      <c r="I40" s="23"/>
      <c r="J40" s="13"/>
      <c r="K40" s="12"/>
      <c r="L40" s="13"/>
      <c r="M40" s="13"/>
      <c r="N40"/>
      <c r="P40" s="16"/>
    </row>
    <row r="41" spans="1:29" ht="20.100000000000001">
      <c r="B41" s="159" t="s">
        <v>33</v>
      </c>
      <c r="C41" s="159"/>
      <c r="D41" s="159"/>
      <c r="E41" s="159"/>
      <c r="F41" s="159"/>
      <c r="G41" s="159"/>
      <c r="H41" s="159"/>
      <c r="I41" s="159"/>
      <c r="J41" s="159"/>
      <c r="K41" s="159"/>
      <c r="L41" s="159"/>
      <c r="M41" s="159"/>
      <c r="N41" s="159"/>
      <c r="O41" s="159"/>
      <c r="P41" s="159"/>
      <c r="Q41" s="159"/>
      <c r="R41" s="159"/>
      <c r="S41" s="159"/>
    </row>
    <row r="42" spans="1:29">
      <c r="A42" s="11"/>
      <c r="B42" s="12"/>
      <c r="C42" s="12"/>
      <c r="D42" s="12"/>
      <c r="E42" s="12"/>
      <c r="F42" s="13"/>
      <c r="G42" s="13"/>
      <c r="H42" s="13"/>
      <c r="I42" s="13"/>
      <c r="J42" s="13"/>
      <c r="K42" s="12"/>
      <c r="L42" s="13"/>
      <c r="M42" s="13"/>
      <c r="N42" s="14"/>
      <c r="O42" s="13"/>
      <c r="P42" s="13"/>
      <c r="Q42" s="13"/>
      <c r="R42" s="13"/>
      <c r="S42" s="13"/>
    </row>
    <row r="43" spans="1:29" ht="27">
      <c r="A43" s="11"/>
      <c r="B43" s="12"/>
      <c r="C43" s="12"/>
      <c r="D43" s="12"/>
      <c r="E43" s="41" t="s">
        <v>34</v>
      </c>
      <c r="F43" s="13"/>
      <c r="G43" s="13"/>
      <c r="H43" s="13"/>
      <c r="I43" s="13"/>
      <c r="J43" s="13"/>
      <c r="K43" s="12"/>
      <c r="L43" s="42"/>
      <c r="M43" s="43" t="s">
        <v>35</v>
      </c>
      <c r="N43" s="42"/>
      <c r="O43" s="44"/>
      <c r="P43" s="44"/>
      <c r="Q43" s="44"/>
      <c r="R43" s="13"/>
      <c r="S43" s="13"/>
    </row>
    <row r="44" spans="1:29" ht="27.6" thickBot="1">
      <c r="A44" s="11"/>
      <c r="B44" s="12"/>
      <c r="C44" s="12"/>
      <c r="D44" s="12"/>
      <c r="E44" s="41"/>
      <c r="F44" s="13"/>
      <c r="G44" s="13"/>
      <c r="H44" s="13"/>
      <c r="I44" s="13"/>
      <c r="J44" s="13"/>
      <c r="K44" s="43"/>
      <c r="L44" s="42"/>
      <c r="M44" s="42"/>
      <c r="N44" s="42"/>
      <c r="O44" s="13"/>
      <c r="P44" s="13"/>
      <c r="Q44" s="13"/>
      <c r="R44" s="13"/>
      <c r="S44" s="13"/>
    </row>
    <row r="45" spans="1:29" ht="23.1" thickBot="1">
      <c r="A45" s="11"/>
      <c r="B45" s="12"/>
      <c r="C45" s="13"/>
      <c r="D45" s="12"/>
      <c r="E45" s="45" t="s">
        <v>36</v>
      </c>
      <c r="F45" s="46"/>
      <c r="G45" s="46" t="s">
        <v>37</v>
      </c>
      <c r="H45" s="46"/>
      <c r="I45" s="46"/>
      <c r="J45" s="46"/>
      <c r="K45" s="12"/>
      <c r="L45" s="13"/>
      <c r="M45" s="155" t="s">
        <v>36</v>
      </c>
      <c r="N45" s="156"/>
      <c r="O45" s="156"/>
      <c r="P45" s="156"/>
      <c r="Q45" s="157"/>
      <c r="R45" s="13"/>
      <c r="S45" s="13"/>
    </row>
    <row r="46" spans="1:29" ht="27">
      <c r="A46" s="11"/>
      <c r="B46" s="12"/>
      <c r="C46" s="12"/>
      <c r="D46" s="12"/>
      <c r="E46" s="41"/>
      <c r="F46" s="13"/>
      <c r="G46" s="13"/>
      <c r="H46" s="13"/>
      <c r="I46" s="13"/>
      <c r="J46" s="13"/>
      <c r="K46" s="43"/>
      <c r="L46" s="42"/>
      <c r="M46" s="42"/>
      <c r="N46" s="42"/>
      <c r="O46" s="13"/>
      <c r="P46" s="13"/>
      <c r="Q46" s="13"/>
      <c r="R46" s="13"/>
      <c r="S46" s="13"/>
    </row>
    <row r="47" spans="1:29" ht="20.100000000000001">
      <c r="B47" s="159" t="s">
        <v>38</v>
      </c>
      <c r="C47" s="159"/>
      <c r="D47" s="159"/>
      <c r="E47" s="159"/>
      <c r="F47" s="159"/>
      <c r="G47" s="159"/>
      <c r="H47" s="159"/>
      <c r="I47" s="159"/>
      <c r="J47" s="159"/>
      <c r="K47" s="159"/>
      <c r="L47" s="159"/>
      <c r="M47" s="159"/>
      <c r="N47" s="159"/>
      <c r="O47" s="159"/>
      <c r="P47" s="159"/>
      <c r="Q47" s="159"/>
      <c r="R47" s="159"/>
      <c r="S47" s="159"/>
    </row>
    <row r="48" spans="1:29">
      <c r="A48" s="11"/>
      <c r="B48" s="13"/>
      <c r="C48" s="163" t="s">
        <v>39</v>
      </c>
      <c r="D48" s="163"/>
      <c r="E48" s="163"/>
      <c r="F48" s="163"/>
      <c r="G48" s="163"/>
      <c r="H48" s="163"/>
      <c r="I48" s="163"/>
      <c r="J48" s="163"/>
      <c r="K48" s="163"/>
      <c r="L48" s="163"/>
      <c r="M48" s="163"/>
      <c r="N48" s="163"/>
      <c r="O48" s="163"/>
      <c r="P48" s="163"/>
      <c r="Q48" s="47"/>
      <c r="R48" s="13"/>
      <c r="S48" s="13"/>
    </row>
    <row r="49" spans="1:25">
      <c r="A49" s="11"/>
      <c r="B49" s="13"/>
      <c r="C49" s="163"/>
      <c r="D49" s="163"/>
      <c r="E49" s="163"/>
      <c r="F49" s="163"/>
      <c r="G49" s="163"/>
      <c r="H49" s="163"/>
      <c r="I49" s="163"/>
      <c r="J49" s="163"/>
      <c r="K49" s="163"/>
      <c r="L49" s="163"/>
      <c r="M49" s="163"/>
      <c r="N49" s="163"/>
      <c r="O49" s="163"/>
      <c r="P49" s="163"/>
      <c r="Q49" s="47"/>
      <c r="R49" s="13"/>
      <c r="S49" s="13"/>
    </row>
    <row r="50" spans="1:25">
      <c r="A50" s="11"/>
      <c r="B50" s="12"/>
      <c r="C50" s="12"/>
      <c r="D50" s="12"/>
      <c r="E50" s="12"/>
      <c r="F50" s="13"/>
      <c r="G50" s="13"/>
      <c r="H50" s="13"/>
      <c r="I50" s="13"/>
      <c r="J50" s="13"/>
      <c r="K50" s="12"/>
      <c r="L50" s="13"/>
      <c r="M50" s="13"/>
      <c r="N50" s="14"/>
      <c r="O50" s="13"/>
      <c r="P50" s="13"/>
      <c r="Q50" s="48"/>
      <c r="R50" s="13"/>
      <c r="S50" s="13"/>
    </row>
    <row r="51" spans="1:25" ht="21">
      <c r="B51" s="49"/>
      <c r="C51" s="50" t="s">
        <v>40</v>
      </c>
      <c r="D51" s="50"/>
      <c r="E51"/>
      <c r="K51" s="51" t="s">
        <v>41</v>
      </c>
      <c r="N51" s="52" t="s">
        <v>42</v>
      </c>
      <c r="O51" s="53"/>
      <c r="P51" s="54"/>
      <c r="Q51" s="1"/>
    </row>
    <row r="52" spans="1:25" ht="15.95">
      <c r="B52" s="55"/>
      <c r="C52" s="56" t="s">
        <v>43</v>
      </c>
      <c r="D52" s="56"/>
      <c r="E52" s="57"/>
      <c r="F52" s="57"/>
      <c r="L52" s="58"/>
      <c r="M52" s="59"/>
      <c r="N52"/>
      <c r="O52" s="54"/>
      <c r="P52" s="1"/>
    </row>
    <row r="53" spans="1:25" ht="15" thickBot="1">
      <c r="A53" s="1" t="s">
        <v>44</v>
      </c>
      <c r="B53" t="s">
        <v>45</v>
      </c>
      <c r="C53" s="60" t="s">
        <v>7</v>
      </c>
      <c r="D53" s="61"/>
      <c r="E53" s="62" t="s">
        <v>46</v>
      </c>
      <c r="F53" s="63"/>
      <c r="G53" s="57"/>
      <c r="H53" s="57"/>
      <c r="I53" s="57"/>
      <c r="K53" s="64">
        <v>60</v>
      </c>
      <c r="L53" s="59" t="s">
        <v>47</v>
      </c>
      <c r="N53" s="65">
        <v>20</v>
      </c>
      <c r="O53" s="59" t="s">
        <v>48</v>
      </c>
      <c r="Q53" s="1"/>
      <c r="R53" t="str">
        <f>"On average, participants are placed in housing "&amp;K53&amp;" days after referral to RRH"</f>
        <v>On average, participants are placed in housing 60 days after referral to RRH</v>
      </c>
      <c r="Y53" s="5" t="s">
        <v>49</v>
      </c>
    </row>
    <row r="54" spans="1:25">
      <c r="B54" s="55"/>
      <c r="C54" s="66"/>
      <c r="D54" s="49"/>
      <c r="E54" s="67"/>
      <c r="F54" s="63"/>
      <c r="G54" s="57"/>
      <c r="H54" s="57"/>
      <c r="I54" s="57"/>
      <c r="K54" s="68"/>
      <c r="L54" s="59"/>
      <c r="N54" s="58"/>
      <c r="O54" s="59"/>
      <c r="Q54" s="1"/>
    </row>
    <row r="55" spans="1:25" ht="15" thickBot="1">
      <c r="A55" s="1" t="s">
        <v>44</v>
      </c>
      <c r="B55" t="s">
        <v>45</v>
      </c>
      <c r="C55" s="60" t="s">
        <v>7</v>
      </c>
      <c r="D55" s="61"/>
      <c r="E55" s="62" t="s">
        <v>50</v>
      </c>
      <c r="F55" s="63"/>
      <c r="G55" s="57"/>
      <c r="H55" s="57"/>
      <c r="I55" s="57"/>
      <c r="K55" s="64">
        <v>75</v>
      </c>
      <c r="L55" s="59" t="s">
        <v>47</v>
      </c>
      <c r="N55" s="65">
        <v>20</v>
      </c>
      <c r="O55" s="59" t="s">
        <v>48</v>
      </c>
      <c r="Q55" s="1"/>
      <c r="R55" t="str">
        <f>"On average, participants are placed in housing "&amp;K55&amp;" days after referral to RRH"</f>
        <v>On average, participants are placed in housing 75 days after referral to RRH</v>
      </c>
      <c r="Y55" s="5" t="s">
        <v>51</v>
      </c>
    </row>
    <row r="56" spans="1:25">
      <c r="B56" s="55"/>
      <c r="C56" s="66"/>
      <c r="D56" s="49"/>
      <c r="E56" s="67"/>
      <c r="F56" s="63"/>
      <c r="G56" s="57"/>
      <c r="H56" s="57"/>
      <c r="I56" s="57"/>
      <c r="K56" s="68"/>
      <c r="L56" s="59"/>
      <c r="N56" s="58"/>
      <c r="O56" s="59"/>
      <c r="Q56" s="1"/>
    </row>
    <row r="57" spans="1:25" ht="15" thickBot="1">
      <c r="A57" s="1" t="s">
        <v>44</v>
      </c>
      <c r="B57" t="s">
        <v>45</v>
      </c>
      <c r="C57" s="60" t="s">
        <v>7</v>
      </c>
      <c r="D57" s="69"/>
      <c r="E57" s="67" t="s">
        <v>52</v>
      </c>
      <c r="F57" s="63"/>
      <c r="G57" s="57"/>
      <c r="H57" s="57"/>
      <c r="I57" s="57"/>
      <c r="K57" s="70">
        <v>60</v>
      </c>
      <c r="L57" s="59" t="s">
        <v>47</v>
      </c>
      <c r="N57" s="65">
        <v>20</v>
      </c>
      <c r="O57" s="59" t="s">
        <v>48</v>
      </c>
      <c r="Q57" s="1"/>
      <c r="R57" t="str">
        <f>"On average, participants are placed in housing "&amp;K57&amp;" days after referral to PSH"</f>
        <v>On average, participants are placed in housing 60 days after referral to PSH</v>
      </c>
      <c r="Y57" s="5" t="s">
        <v>49</v>
      </c>
    </row>
    <row r="58" spans="1:25">
      <c r="B58" s="55"/>
      <c r="C58" s="66"/>
      <c r="D58" s="49"/>
      <c r="E58" s="67"/>
      <c r="F58" s="63"/>
      <c r="G58" s="57"/>
      <c r="H58" s="57"/>
      <c r="I58" s="57"/>
      <c r="K58" s="68"/>
      <c r="L58" s="59"/>
      <c r="N58" s="58"/>
      <c r="O58" s="59"/>
      <c r="Q58" s="1"/>
    </row>
    <row r="59" spans="1:25" ht="15" thickBot="1">
      <c r="A59" s="1" t="s">
        <v>44</v>
      </c>
      <c r="B59" t="s">
        <v>53</v>
      </c>
      <c r="C59" s="60" t="s">
        <v>7</v>
      </c>
      <c r="D59" s="69"/>
      <c r="E59" s="67" t="s">
        <v>54</v>
      </c>
      <c r="F59" s="63"/>
      <c r="G59" s="57"/>
      <c r="H59" s="57"/>
      <c r="I59" s="57"/>
      <c r="K59" s="71">
        <v>180</v>
      </c>
      <c r="L59" s="59" t="s">
        <v>47</v>
      </c>
      <c r="N59" s="65">
        <v>20</v>
      </c>
      <c r="O59" s="59" t="s">
        <v>48</v>
      </c>
      <c r="Q59" s="1"/>
      <c r="R59" t="str">
        <f>"On average, participants stay in project "&amp;K59&amp;" days"</f>
        <v>On average, participants stay in project 180 days</v>
      </c>
      <c r="Y59" s="5" t="s">
        <v>55</v>
      </c>
    </row>
    <row r="60" spans="1:25">
      <c r="B60" s="55"/>
      <c r="C60" s="66"/>
      <c r="D60" s="49"/>
      <c r="E60" s="67"/>
      <c r="F60" s="63"/>
      <c r="G60" s="57"/>
      <c r="H60" s="57"/>
      <c r="I60" s="57"/>
      <c r="K60" s="68"/>
      <c r="L60" s="59"/>
      <c r="N60" s="58"/>
      <c r="O60" s="59"/>
      <c r="Q60" s="1"/>
    </row>
    <row r="61" spans="1:25" ht="15" thickBot="1">
      <c r="A61" s="1" t="s">
        <v>44</v>
      </c>
      <c r="B61" t="s">
        <v>53</v>
      </c>
      <c r="C61" s="60" t="s">
        <v>7</v>
      </c>
      <c r="D61" s="69"/>
      <c r="E61" s="67" t="s">
        <v>56</v>
      </c>
      <c r="F61" s="63"/>
      <c r="G61" s="57"/>
      <c r="H61" s="57"/>
      <c r="I61" s="57"/>
      <c r="K61" s="71">
        <v>180</v>
      </c>
      <c r="L61" s="59" t="s">
        <v>47</v>
      </c>
      <c r="N61" s="65">
        <v>10</v>
      </c>
      <c r="O61" s="59" t="s">
        <v>48</v>
      </c>
      <c r="Q61" s="1"/>
      <c r="R61" t="str">
        <f>"On average, participants stay in project "&amp;K61&amp;" days"</f>
        <v>On average, participants stay in project 180 days</v>
      </c>
      <c r="Y61" s="5" t="s">
        <v>55</v>
      </c>
    </row>
    <row r="62" spans="1:25">
      <c r="B62" s="55"/>
      <c r="C62" s="66"/>
      <c r="D62" s="49"/>
      <c r="E62" s="67"/>
      <c r="F62" s="63"/>
      <c r="G62" s="57"/>
      <c r="H62" s="57"/>
      <c r="I62" s="57"/>
      <c r="K62" s="68"/>
      <c r="L62" s="59"/>
      <c r="N62" s="58"/>
      <c r="O62" s="59"/>
      <c r="Q62" s="1"/>
    </row>
    <row r="63" spans="1:25">
      <c r="B63" s="55"/>
      <c r="C63" s="66"/>
      <c r="D63" s="49"/>
      <c r="E63" s="67"/>
      <c r="F63" s="63"/>
      <c r="G63" s="57"/>
      <c r="H63" s="57"/>
      <c r="I63" s="57"/>
      <c r="K63" s="68"/>
      <c r="L63" s="59"/>
      <c r="N63" s="58"/>
      <c r="O63" s="59"/>
      <c r="Q63" s="1"/>
    </row>
    <row r="64" spans="1:25" ht="15" thickBot="1">
      <c r="A64" s="1" t="s">
        <v>57</v>
      </c>
      <c r="B64" t="s">
        <v>45</v>
      </c>
      <c r="C64" s="60" t="s">
        <v>7</v>
      </c>
      <c r="D64" s="69"/>
      <c r="E64" s="67" t="s">
        <v>58</v>
      </c>
      <c r="F64" s="63"/>
      <c r="G64" s="57"/>
      <c r="H64" s="57"/>
      <c r="I64" s="57"/>
      <c r="K64" s="71">
        <v>15</v>
      </c>
      <c r="L64" s="59" t="s">
        <v>47</v>
      </c>
      <c r="N64" s="65">
        <v>10</v>
      </c>
      <c r="O64" s="59" t="s">
        <v>48</v>
      </c>
      <c r="Q64" s="1"/>
      <c r="R64" t="str">
        <f>"On average, participants are placed in housing "&amp;K64&amp;" days after referral to RRH"</f>
        <v>On average, participants are placed in housing 15 days after referral to RRH</v>
      </c>
      <c r="Y64" s="5" t="s">
        <v>59</v>
      </c>
    </row>
    <row r="65" spans="1:25">
      <c r="B65" s="55"/>
      <c r="C65" s="66"/>
      <c r="D65" s="49"/>
      <c r="E65" s="67"/>
      <c r="F65" s="63"/>
      <c r="G65" s="57"/>
      <c r="H65" s="57"/>
      <c r="I65" s="57"/>
      <c r="K65" s="68"/>
      <c r="L65" s="59"/>
      <c r="N65" s="58"/>
      <c r="O65" s="59"/>
      <c r="Q65" s="1"/>
    </row>
    <row r="66" spans="1:25">
      <c r="B66" s="1"/>
      <c r="E66" s="67"/>
      <c r="F66" s="63"/>
      <c r="G66" s="57"/>
      <c r="H66" s="57"/>
      <c r="I66" s="57"/>
      <c r="Q66" s="1"/>
    </row>
    <row r="67" spans="1:25" ht="15.95">
      <c r="B67" s="1"/>
      <c r="C67" s="56" t="s">
        <v>60</v>
      </c>
      <c r="D67" s="56"/>
      <c r="E67" s="72"/>
      <c r="F67" s="56"/>
      <c r="G67" s="56"/>
      <c r="H67" s="63"/>
      <c r="I67" s="63"/>
      <c r="L67" s="16"/>
      <c r="N67"/>
      <c r="O67" s="1"/>
      <c r="P67" s="1"/>
    </row>
    <row r="68" spans="1:25">
      <c r="A68" s="1" t="s">
        <v>61</v>
      </c>
      <c r="B68" t="s">
        <v>62</v>
      </c>
      <c r="C68" s="60" t="s">
        <v>7</v>
      </c>
      <c r="D68" s="69"/>
      <c r="E68" s="67" t="s">
        <v>63</v>
      </c>
      <c r="F68" s="63"/>
      <c r="G68" s="57"/>
      <c r="H68" s="57"/>
      <c r="I68" s="57"/>
      <c r="K68" s="70">
        <v>90</v>
      </c>
      <c r="L68" s="59" t="s">
        <v>64</v>
      </c>
      <c r="N68" s="73">
        <v>25</v>
      </c>
      <c r="O68" s="59" t="s">
        <v>48</v>
      </c>
      <c r="Q68" s="1"/>
      <c r="R68" t="str">
        <f>K68&amp;"% move to PH"</f>
        <v>90% move to PH</v>
      </c>
      <c r="Y68" s="5" t="s">
        <v>65</v>
      </c>
    </row>
    <row r="69" spans="1:25">
      <c r="B69" s="55"/>
      <c r="C69" s="66"/>
      <c r="D69" s="49"/>
      <c r="E69" s="67"/>
      <c r="F69" s="63"/>
      <c r="G69" s="57"/>
      <c r="H69" s="57"/>
      <c r="I69" s="57"/>
      <c r="K69" s="68"/>
      <c r="L69" s="59"/>
      <c r="N69" s="58"/>
      <c r="O69" s="59"/>
      <c r="Q69" s="1"/>
    </row>
    <row r="70" spans="1:25">
      <c r="A70" s="1" t="s">
        <v>61</v>
      </c>
      <c r="B70" t="s">
        <v>62</v>
      </c>
      <c r="C70" s="60" t="s">
        <v>7</v>
      </c>
      <c r="D70" s="69"/>
      <c r="E70" s="67" t="s">
        <v>66</v>
      </c>
      <c r="F70" s="63"/>
      <c r="G70" s="57"/>
      <c r="H70" s="57"/>
      <c r="I70" s="57"/>
      <c r="K70" s="70">
        <v>80</v>
      </c>
      <c r="L70" s="59" t="s">
        <v>64</v>
      </c>
      <c r="N70" s="73">
        <v>25</v>
      </c>
      <c r="O70" s="59" t="s">
        <v>48</v>
      </c>
      <c r="Q70" s="1"/>
      <c r="R70" t="str">
        <f>K70&amp;"% move to PH"</f>
        <v>80% move to PH</v>
      </c>
      <c r="Y70" s="5" t="s">
        <v>67</v>
      </c>
    </row>
    <row r="71" spans="1:25">
      <c r="B71" s="55"/>
      <c r="C71" s="66"/>
      <c r="D71" s="49"/>
      <c r="E71" s="67"/>
      <c r="F71" s="63"/>
      <c r="G71" s="57"/>
      <c r="H71" s="57"/>
      <c r="I71" s="57"/>
      <c r="K71" s="68"/>
      <c r="L71" s="59"/>
      <c r="N71" s="58"/>
      <c r="O71" s="59"/>
      <c r="Q71" s="1"/>
    </row>
    <row r="72" spans="1:25" ht="102" thickBot="1">
      <c r="A72" s="1" t="s">
        <v>61</v>
      </c>
      <c r="B72" s="27" t="s">
        <v>68</v>
      </c>
      <c r="C72" s="60" t="s">
        <v>7</v>
      </c>
      <c r="D72" s="69"/>
      <c r="E72" s="67" t="s">
        <v>69</v>
      </c>
      <c r="F72" s="63"/>
      <c r="G72" s="57"/>
      <c r="H72" s="57"/>
      <c r="I72" s="57"/>
      <c r="K72" s="70">
        <v>90</v>
      </c>
      <c r="L72" s="59" t="s">
        <v>64</v>
      </c>
      <c r="N72" s="65">
        <v>25</v>
      </c>
      <c r="O72" s="59" t="s">
        <v>48</v>
      </c>
      <c r="Q72" s="1"/>
      <c r="R72" t="str">
        <f>K72&amp;"% remain in or move to PH"</f>
        <v>90% remain in or move to PH</v>
      </c>
      <c r="Y72" s="5" t="s">
        <v>70</v>
      </c>
    </row>
    <row r="73" spans="1:25">
      <c r="B73" s="55"/>
      <c r="C73" s="66"/>
      <c r="D73" s="49"/>
      <c r="E73" s="67"/>
      <c r="F73" s="63"/>
      <c r="G73" s="57"/>
      <c r="H73" s="57"/>
      <c r="I73" s="57"/>
      <c r="K73" s="68"/>
      <c r="L73" s="59"/>
      <c r="N73" s="58"/>
      <c r="O73" s="59"/>
      <c r="Q73" s="1"/>
    </row>
    <row r="74" spans="1:25" ht="15" thickBot="1">
      <c r="A74" s="1" t="s">
        <v>61</v>
      </c>
      <c r="B74" t="s">
        <v>62</v>
      </c>
      <c r="C74" s="60" t="s">
        <v>7</v>
      </c>
      <c r="D74" s="69"/>
      <c r="E74" s="67" t="s">
        <v>71</v>
      </c>
      <c r="F74" s="63"/>
      <c r="G74" s="57"/>
      <c r="H74" s="57"/>
      <c r="I74" s="57"/>
      <c r="K74" s="71">
        <v>90</v>
      </c>
      <c r="L74" s="59" t="s">
        <v>64</v>
      </c>
      <c r="N74" s="65">
        <v>25</v>
      </c>
      <c r="O74" s="59" t="s">
        <v>48</v>
      </c>
      <c r="Q74" s="1"/>
      <c r="R74" t="str">
        <f>K74&amp;"% move to PH"</f>
        <v>90% move to PH</v>
      </c>
      <c r="Y74" s="5" t="s">
        <v>72</v>
      </c>
    </row>
    <row r="75" spans="1:25">
      <c r="B75" s="55"/>
      <c r="C75" s="66"/>
      <c r="D75" s="49"/>
      <c r="E75" s="67"/>
      <c r="F75" s="63"/>
      <c r="G75" s="57"/>
      <c r="H75" s="57"/>
      <c r="I75" s="57"/>
      <c r="K75" s="68"/>
      <c r="L75" s="59"/>
      <c r="N75" s="58"/>
      <c r="O75" s="59"/>
      <c r="Q75" s="1"/>
    </row>
    <row r="76" spans="1:25" ht="15" thickBot="1">
      <c r="A76" s="1" t="s">
        <v>61</v>
      </c>
      <c r="B76" t="s">
        <v>62</v>
      </c>
      <c r="C76" s="60" t="s">
        <v>7</v>
      </c>
      <c r="D76" s="69"/>
      <c r="E76" s="67" t="s">
        <v>73</v>
      </c>
      <c r="F76" s="63"/>
      <c r="G76" s="57"/>
      <c r="H76" s="57"/>
      <c r="I76" s="57"/>
      <c r="K76" s="71">
        <v>90</v>
      </c>
      <c r="L76" s="59" t="s">
        <v>64</v>
      </c>
      <c r="N76" s="65">
        <v>25</v>
      </c>
      <c r="O76" s="59" t="s">
        <v>48</v>
      </c>
      <c r="Q76" s="1"/>
      <c r="R76" t="str">
        <f>K76&amp;"% move to PH"</f>
        <v>90% move to PH</v>
      </c>
      <c r="Y76" s="5" t="s">
        <v>72</v>
      </c>
    </row>
    <row r="77" spans="1:25">
      <c r="B77" s="55"/>
      <c r="C77" s="66"/>
      <c r="D77" s="49"/>
      <c r="E77" s="67"/>
      <c r="F77" s="63"/>
      <c r="G77" s="57"/>
      <c r="H77" s="57"/>
      <c r="I77" s="57"/>
      <c r="K77" s="68"/>
      <c r="L77" s="59"/>
      <c r="N77" s="58"/>
      <c r="O77" s="59"/>
      <c r="Q77" s="1"/>
    </row>
    <row r="78" spans="1:25" ht="15.95">
      <c r="B78" s="1"/>
      <c r="C78" s="56" t="s">
        <v>74</v>
      </c>
      <c r="D78" s="56"/>
      <c r="E78" s="74"/>
      <c r="F78" s="57"/>
      <c r="L78" s="16"/>
      <c r="N78"/>
      <c r="O78" s="1"/>
      <c r="P78" s="1"/>
    </row>
    <row r="79" spans="1:25" ht="15" thickBot="1">
      <c r="A79" s="1" t="s">
        <v>75</v>
      </c>
      <c r="B79" s="59" t="s">
        <v>76</v>
      </c>
      <c r="C79" s="60" t="s">
        <v>7</v>
      </c>
      <c r="D79" s="69"/>
      <c r="E79" s="67" t="s">
        <v>77</v>
      </c>
      <c r="F79" s="75"/>
      <c r="G79" s="57"/>
      <c r="H79" s="57"/>
      <c r="I79" s="57"/>
      <c r="K79" s="71">
        <v>10</v>
      </c>
      <c r="L79" s="59" t="s">
        <v>64</v>
      </c>
      <c r="N79" s="65">
        <v>15</v>
      </c>
      <c r="O79" s="59" t="s">
        <v>48</v>
      </c>
      <c r="Q79" s="1"/>
      <c r="R79" t="str">
        <f>"≤ "&amp;K79&amp;"% of participants return to homelessness within 12 months of exit to PH"</f>
        <v>≤ 10% of participants return to homelessness within 12 months of exit to PH</v>
      </c>
      <c r="Y79" s="5" t="s">
        <v>78</v>
      </c>
    </row>
    <row r="80" spans="1:25">
      <c r="B80" s="55"/>
      <c r="C80" s="66"/>
      <c r="D80" s="49"/>
      <c r="E80" s="67"/>
      <c r="F80" s="63"/>
      <c r="G80" s="57"/>
      <c r="H80" s="57"/>
      <c r="I80" s="57"/>
      <c r="K80" s="68"/>
      <c r="L80" s="59"/>
      <c r="N80" s="58"/>
      <c r="O80" s="59"/>
      <c r="Q80" s="1"/>
    </row>
    <row r="81" spans="1:25" ht="15" thickBot="1">
      <c r="A81" s="1" t="s">
        <v>75</v>
      </c>
      <c r="B81" s="59" t="s">
        <v>76</v>
      </c>
      <c r="C81" s="60" t="s">
        <v>7</v>
      </c>
      <c r="D81" s="69"/>
      <c r="E81" s="67" t="s">
        <v>79</v>
      </c>
      <c r="F81" s="75"/>
      <c r="G81" s="57"/>
      <c r="H81" s="57"/>
      <c r="I81" s="57"/>
      <c r="K81" s="71">
        <v>20</v>
      </c>
      <c r="L81" s="59" t="s">
        <v>64</v>
      </c>
      <c r="N81" s="65">
        <v>10</v>
      </c>
      <c r="O81" s="59" t="s">
        <v>48</v>
      </c>
      <c r="Q81" s="1"/>
      <c r="R81" t="str">
        <f>"≤ "&amp;K81&amp;"% of participants return to homelessness within 12 months of exit to PH"</f>
        <v>≤ 20% of participants return to homelessness within 12 months of exit to PH</v>
      </c>
      <c r="Y81" s="5" t="s">
        <v>80</v>
      </c>
    </row>
    <row r="82" spans="1:25">
      <c r="B82" s="55"/>
      <c r="C82" s="66"/>
      <c r="D82" s="49"/>
      <c r="E82" s="67"/>
      <c r="F82" s="63"/>
      <c r="G82" s="57"/>
      <c r="H82" s="57"/>
      <c r="I82" s="57"/>
      <c r="K82" s="68"/>
      <c r="L82" s="59"/>
      <c r="N82" s="58"/>
      <c r="O82" s="59"/>
      <c r="Q82" s="1"/>
    </row>
    <row r="83" spans="1:25" ht="15" thickBot="1">
      <c r="A83" s="1" t="s">
        <v>75</v>
      </c>
      <c r="B83" s="59" t="s">
        <v>76</v>
      </c>
      <c r="C83" s="60" t="s">
        <v>7</v>
      </c>
      <c r="D83" s="76"/>
      <c r="E83" s="67" t="s">
        <v>81</v>
      </c>
      <c r="F83" s="75"/>
      <c r="G83" s="57"/>
      <c r="H83" s="57"/>
      <c r="I83" s="57"/>
      <c r="K83" s="71">
        <v>10</v>
      </c>
      <c r="L83" s="59" t="s">
        <v>64</v>
      </c>
      <c r="N83" s="65">
        <v>15</v>
      </c>
      <c r="O83" s="59" t="s">
        <v>48</v>
      </c>
      <c r="Q83" s="1"/>
      <c r="R83" t="str">
        <f>"≤ "&amp;K83&amp;"% of participants return to homelessness within 12 months of exit to PH"</f>
        <v>≤ 10% of participants return to homelessness within 12 months of exit to PH</v>
      </c>
      <c r="Y83" s="5" t="s">
        <v>78</v>
      </c>
    </row>
    <row r="84" spans="1:25">
      <c r="B84" s="55"/>
      <c r="C84" s="66"/>
      <c r="D84" s="49"/>
      <c r="E84" s="67"/>
      <c r="F84" s="63"/>
      <c r="G84" s="57"/>
      <c r="H84" s="57"/>
      <c r="I84" s="57"/>
      <c r="K84" s="68"/>
      <c r="L84" s="59"/>
      <c r="N84" s="58"/>
      <c r="O84" s="59"/>
      <c r="Q84" s="1"/>
    </row>
    <row r="85" spans="1:25" ht="15" thickBot="1">
      <c r="A85" s="1" t="s">
        <v>75</v>
      </c>
      <c r="B85" s="59" t="s">
        <v>76</v>
      </c>
      <c r="C85" s="60" t="s">
        <v>7</v>
      </c>
      <c r="D85" s="76"/>
      <c r="E85" s="67" t="s">
        <v>82</v>
      </c>
      <c r="F85" s="77"/>
      <c r="G85" s="57"/>
      <c r="H85" s="57"/>
      <c r="I85" s="57"/>
      <c r="K85" s="71">
        <v>10</v>
      </c>
      <c r="L85" s="59" t="s">
        <v>64</v>
      </c>
      <c r="N85" s="65">
        <v>15</v>
      </c>
      <c r="O85" s="59" t="s">
        <v>48</v>
      </c>
      <c r="P85" s="59"/>
      <c r="Q85" s="1"/>
      <c r="R85" t="str">
        <f>"≤ "&amp;K85&amp;"% of participants return to homelessness within 12 months of exit to PH"</f>
        <v>≤ 10% of participants return to homelessness within 12 months of exit to PH</v>
      </c>
      <c r="Y85" s="5" t="s">
        <v>78</v>
      </c>
    </row>
    <row r="86" spans="1:25">
      <c r="B86" s="55"/>
      <c r="C86" s="66"/>
      <c r="D86" s="49"/>
      <c r="E86" s="67"/>
      <c r="F86" s="63"/>
      <c r="G86" s="57"/>
      <c r="H86" s="57"/>
      <c r="I86" s="57"/>
      <c r="K86" s="68"/>
      <c r="L86" s="59"/>
      <c r="N86" s="58"/>
      <c r="O86" s="59"/>
      <c r="Q86" s="1"/>
    </row>
    <row r="87" spans="1:25" ht="15" thickBot="1">
      <c r="A87" s="1" t="s">
        <v>75</v>
      </c>
      <c r="B87" s="59" t="s">
        <v>76</v>
      </c>
      <c r="C87" s="60" t="s">
        <v>7</v>
      </c>
      <c r="D87" s="76"/>
      <c r="E87" s="67" t="s">
        <v>83</v>
      </c>
      <c r="F87" s="77"/>
      <c r="G87" s="57"/>
      <c r="H87" s="57"/>
      <c r="I87" s="57"/>
      <c r="K87" s="71">
        <v>10</v>
      </c>
      <c r="L87" s="59" t="s">
        <v>64</v>
      </c>
      <c r="N87" s="65">
        <v>15</v>
      </c>
      <c r="O87" s="59" t="s">
        <v>48</v>
      </c>
      <c r="P87" s="59"/>
      <c r="Q87" s="1"/>
      <c r="R87" t="str">
        <f>"≤ "&amp;K87&amp;"% of participants return to homelessness within 12 months of exit to PH"</f>
        <v>≤ 10% of participants return to homelessness within 12 months of exit to PH</v>
      </c>
      <c r="Y87" s="5" t="s">
        <v>78</v>
      </c>
    </row>
    <row r="88" spans="1:25">
      <c r="B88" s="55"/>
      <c r="C88" s="66"/>
      <c r="D88" s="49"/>
      <c r="E88" s="67"/>
      <c r="F88" s="63"/>
      <c r="G88" s="57"/>
      <c r="H88" s="57"/>
      <c r="I88" s="57"/>
      <c r="K88" s="68"/>
      <c r="L88" s="59"/>
      <c r="N88" s="58"/>
      <c r="O88" s="59"/>
      <c r="Q88" s="1"/>
    </row>
    <row r="89" spans="1:25">
      <c r="B89" s="55"/>
      <c r="E89" s="67"/>
      <c r="F89" s="63"/>
      <c r="G89" s="57"/>
      <c r="H89" s="57"/>
      <c r="I89" s="57"/>
      <c r="Q89" s="1"/>
    </row>
    <row r="90" spans="1:25" ht="15.95">
      <c r="B90" s="1"/>
      <c r="C90" s="78" t="s">
        <v>84</v>
      </c>
      <c r="D90" s="78"/>
      <c r="E90" s="74"/>
      <c r="F90" s="57"/>
      <c r="N90"/>
      <c r="P90" s="1"/>
    </row>
    <row r="91" spans="1:25">
      <c r="A91" s="1" t="s">
        <v>85</v>
      </c>
      <c r="B91" s="59" t="s">
        <v>86</v>
      </c>
      <c r="C91" s="60" t="s">
        <v>7</v>
      </c>
      <c r="D91" s="76"/>
      <c r="E91" s="67" t="s">
        <v>87</v>
      </c>
      <c r="F91" s="79"/>
      <c r="G91" s="57"/>
      <c r="H91" s="57"/>
      <c r="I91" s="57"/>
      <c r="K91" s="70">
        <v>8</v>
      </c>
      <c r="L91" s="59" t="s">
        <v>64</v>
      </c>
      <c r="N91" s="73">
        <v>2.5</v>
      </c>
      <c r="O91" s="59" t="s">
        <v>48</v>
      </c>
      <c r="R91" t="str">
        <f>K91&amp;"%+ of participants with new or increased income"</f>
        <v>8%+ of participants with new or increased income</v>
      </c>
      <c r="Y91" s="5" t="s">
        <v>88</v>
      </c>
    </row>
    <row r="92" spans="1:25">
      <c r="B92" s="55"/>
      <c r="C92" s="66"/>
      <c r="D92" s="49"/>
      <c r="E92" s="67"/>
      <c r="F92" s="63"/>
      <c r="G92" s="57"/>
      <c r="H92" s="57"/>
      <c r="I92" s="57"/>
      <c r="K92" s="68"/>
      <c r="L92" s="59"/>
      <c r="N92" s="58"/>
      <c r="O92" s="59"/>
      <c r="Q92" s="1"/>
    </row>
    <row r="93" spans="1:25">
      <c r="A93" s="1" t="s">
        <v>85</v>
      </c>
      <c r="B93" s="59" t="s">
        <v>89</v>
      </c>
      <c r="C93" s="60" t="s">
        <v>7</v>
      </c>
      <c r="D93" s="76"/>
      <c r="E93" s="67" t="s">
        <v>90</v>
      </c>
      <c r="F93" s="79"/>
      <c r="G93" s="57"/>
      <c r="H93" s="57"/>
      <c r="I93" s="57"/>
      <c r="K93" s="70">
        <v>8</v>
      </c>
      <c r="L93" s="59" t="s">
        <v>64</v>
      </c>
      <c r="N93" s="73">
        <v>2.5</v>
      </c>
      <c r="O93" s="59" t="s">
        <v>48</v>
      </c>
      <c r="R93" t="str">
        <f>K93&amp;"%+ of participants with new or increased income"</f>
        <v>8%+ of participants with new or increased income</v>
      </c>
      <c r="Y93" s="5" t="s">
        <v>88</v>
      </c>
    </row>
    <row r="94" spans="1:25">
      <c r="B94" s="55"/>
      <c r="C94" s="66"/>
      <c r="D94" s="49"/>
      <c r="E94" s="67"/>
      <c r="F94" s="63"/>
      <c r="G94" s="57"/>
      <c r="H94" s="57"/>
      <c r="I94" s="57"/>
      <c r="K94" s="68"/>
      <c r="L94" s="59"/>
      <c r="N94" s="58"/>
      <c r="O94" s="59"/>
      <c r="Q94" s="1"/>
    </row>
    <row r="95" spans="1:25">
      <c r="A95" s="1" t="s">
        <v>85</v>
      </c>
      <c r="B95" s="59" t="s">
        <v>89</v>
      </c>
      <c r="C95" s="60" t="s">
        <v>7</v>
      </c>
      <c r="D95" s="76"/>
      <c r="E95" s="67" t="s">
        <v>91</v>
      </c>
      <c r="F95" s="79"/>
      <c r="G95" s="57"/>
      <c r="H95" s="57"/>
      <c r="I95" s="57"/>
      <c r="K95" s="70">
        <v>8</v>
      </c>
      <c r="L95" s="59" t="s">
        <v>64</v>
      </c>
      <c r="N95" s="73">
        <v>2.5</v>
      </c>
      <c r="O95" s="59" t="s">
        <v>48</v>
      </c>
      <c r="R95" t="str">
        <f>K95&amp;"%+ of participants with new or increased income"</f>
        <v>8%+ of participants with new or increased income</v>
      </c>
      <c r="Y95" s="5" t="s">
        <v>88</v>
      </c>
    </row>
    <row r="96" spans="1:25">
      <c r="B96" s="55"/>
      <c r="C96" s="66"/>
      <c r="D96" s="49"/>
      <c r="E96" s="67"/>
      <c r="F96" s="63"/>
      <c r="G96" s="57"/>
      <c r="H96" s="57"/>
      <c r="I96" s="57"/>
      <c r="K96" s="68"/>
      <c r="L96" s="59"/>
      <c r="N96" s="58"/>
      <c r="O96" s="59"/>
      <c r="Q96" s="1"/>
    </row>
    <row r="97" spans="1:25">
      <c r="A97" s="1" t="s">
        <v>85</v>
      </c>
      <c r="B97" s="59" t="s">
        <v>89</v>
      </c>
      <c r="C97" s="60" t="s">
        <v>7</v>
      </c>
      <c r="D97" s="76"/>
      <c r="E97" s="67" t="s">
        <v>92</v>
      </c>
      <c r="F97" s="63"/>
      <c r="G97" s="57"/>
      <c r="H97" s="57"/>
      <c r="I97" s="57"/>
      <c r="K97" s="70">
        <v>8</v>
      </c>
      <c r="L97" s="59" t="s">
        <v>64</v>
      </c>
      <c r="N97" s="73">
        <v>2.5</v>
      </c>
      <c r="O97" s="59" t="s">
        <v>48</v>
      </c>
      <c r="P97" s="59"/>
      <c r="Q97" s="1"/>
      <c r="R97" t="str">
        <f>K97&amp;"%+ of participants with new or increased income"</f>
        <v>8%+ of participants with new or increased income</v>
      </c>
      <c r="Y97" s="5" t="s">
        <v>88</v>
      </c>
    </row>
    <row r="98" spans="1:25">
      <c r="B98" s="55"/>
      <c r="C98" s="66"/>
      <c r="D98" s="49"/>
      <c r="E98" s="67"/>
      <c r="F98" s="63"/>
      <c r="G98" s="57"/>
      <c r="H98" s="57"/>
      <c r="I98" s="57"/>
      <c r="K98" s="68"/>
      <c r="L98" s="59"/>
      <c r="N98" s="58"/>
      <c r="O98" s="59"/>
      <c r="Q98" s="1"/>
    </row>
    <row r="99" spans="1:25">
      <c r="A99" s="1" t="s">
        <v>85</v>
      </c>
      <c r="B99" s="59" t="s">
        <v>89</v>
      </c>
      <c r="C99" s="60" t="s">
        <v>7</v>
      </c>
      <c r="D99" s="76"/>
      <c r="E99" s="67" t="s">
        <v>93</v>
      </c>
      <c r="F99" s="63"/>
      <c r="G99" s="57"/>
      <c r="H99" s="57"/>
      <c r="I99" s="57"/>
      <c r="K99" s="70">
        <v>8</v>
      </c>
      <c r="L99" s="59" t="s">
        <v>64</v>
      </c>
      <c r="N99" s="73">
        <v>2.5</v>
      </c>
      <c r="O99" s="59" t="s">
        <v>48</v>
      </c>
      <c r="P99" s="59"/>
      <c r="Q99" s="1"/>
      <c r="R99" t="str">
        <f>K99&amp;"%+ of participants with new or increased income"</f>
        <v>8%+ of participants with new or increased income</v>
      </c>
      <c r="Y99" s="5" t="s">
        <v>88</v>
      </c>
    </row>
    <row r="100" spans="1:25">
      <c r="B100" s="55"/>
      <c r="C100" s="66"/>
      <c r="D100" s="49"/>
      <c r="E100" s="67"/>
      <c r="F100" s="63"/>
      <c r="G100" s="57"/>
      <c r="H100" s="57"/>
      <c r="I100" s="57"/>
      <c r="K100" s="68"/>
      <c r="L100" s="59"/>
      <c r="N100" s="58"/>
      <c r="O100" s="59"/>
      <c r="Q100" s="1"/>
    </row>
    <row r="101" spans="1:25">
      <c r="B101" s="55"/>
      <c r="C101" s="66"/>
      <c r="D101" s="49"/>
      <c r="E101" s="67"/>
      <c r="F101" s="63"/>
      <c r="G101" s="57"/>
      <c r="H101" s="57"/>
      <c r="I101" s="57"/>
      <c r="K101" s="68"/>
      <c r="L101" s="59"/>
      <c r="N101" s="58"/>
      <c r="O101" s="59"/>
      <c r="Q101" s="1"/>
    </row>
    <row r="102" spans="1:25">
      <c r="B102" s="55"/>
      <c r="C102" s="66"/>
      <c r="D102" s="49"/>
      <c r="E102" s="67"/>
      <c r="F102" s="63"/>
      <c r="G102" s="57"/>
      <c r="H102" s="57"/>
      <c r="I102" s="57"/>
      <c r="K102" s="68"/>
      <c r="L102" s="59"/>
      <c r="N102" s="58"/>
      <c r="O102" s="59"/>
      <c r="Q102" s="1"/>
    </row>
    <row r="103" spans="1:25">
      <c r="B103" s="55"/>
      <c r="C103" s="66"/>
      <c r="D103" s="49"/>
      <c r="E103" s="67"/>
      <c r="F103" s="63"/>
      <c r="G103" s="57"/>
      <c r="H103" s="57"/>
      <c r="I103" s="57"/>
      <c r="K103" s="68"/>
      <c r="L103" s="59"/>
      <c r="N103" s="58"/>
      <c r="O103" s="59"/>
      <c r="Q103" s="1"/>
    </row>
    <row r="104" spans="1:25">
      <c r="A104" s="1" t="s">
        <v>94</v>
      </c>
      <c r="B104" s="59" t="s">
        <v>95</v>
      </c>
      <c r="C104" s="60" t="s">
        <v>7</v>
      </c>
      <c r="D104" s="76"/>
      <c r="E104" s="67" t="s">
        <v>96</v>
      </c>
      <c r="F104" s="63"/>
      <c r="G104" s="57"/>
      <c r="H104" s="57"/>
      <c r="I104" s="57"/>
      <c r="K104" s="70">
        <v>15</v>
      </c>
      <c r="L104" s="59" t="s">
        <v>64</v>
      </c>
      <c r="N104" s="73">
        <v>2.5</v>
      </c>
      <c r="O104" s="59" t="s">
        <v>48</v>
      </c>
      <c r="P104" s="59"/>
      <c r="Q104" s="1"/>
      <c r="R104" t="str">
        <f>K104&amp;"%+ of participants with new or increased income"</f>
        <v>15%+ of participants with new or increased income</v>
      </c>
      <c r="Y104" s="5" t="s">
        <v>97</v>
      </c>
    </row>
    <row r="105" spans="1:25">
      <c r="B105" s="55"/>
      <c r="C105" s="66"/>
      <c r="D105" s="49"/>
      <c r="E105" s="67"/>
      <c r="F105" s="63"/>
      <c r="G105" s="57"/>
      <c r="H105" s="57"/>
      <c r="I105" s="57"/>
      <c r="K105" s="68"/>
      <c r="L105" s="59"/>
      <c r="N105" s="58"/>
      <c r="O105" s="59"/>
      <c r="Q105" s="1"/>
    </row>
    <row r="106" spans="1:25">
      <c r="A106" s="1" t="s">
        <v>94</v>
      </c>
      <c r="B106" s="59" t="s">
        <v>95</v>
      </c>
      <c r="C106" s="60" t="s">
        <v>7</v>
      </c>
      <c r="D106" s="76"/>
      <c r="E106" s="67" t="s">
        <v>98</v>
      </c>
      <c r="F106" s="63"/>
      <c r="G106" s="57"/>
      <c r="H106" s="57"/>
      <c r="I106" s="57"/>
      <c r="K106" s="70">
        <v>15</v>
      </c>
      <c r="L106" s="59" t="s">
        <v>64</v>
      </c>
      <c r="N106" s="73">
        <v>2.5</v>
      </c>
      <c r="O106" s="59" t="s">
        <v>48</v>
      </c>
      <c r="P106" s="59"/>
      <c r="Q106" s="1"/>
      <c r="R106" t="str">
        <f>K106&amp;"%+ of participants with new or increased income"</f>
        <v>15%+ of participants with new or increased income</v>
      </c>
      <c r="Y106" s="5" t="s">
        <v>97</v>
      </c>
    </row>
    <row r="107" spans="1:25">
      <c r="B107" s="55"/>
      <c r="C107" s="66"/>
      <c r="D107" s="49"/>
      <c r="E107" s="67"/>
      <c r="F107" s="63"/>
      <c r="G107" s="57"/>
      <c r="H107" s="57"/>
      <c r="I107" s="57"/>
      <c r="K107" s="68"/>
      <c r="L107" s="59"/>
      <c r="N107" s="58"/>
      <c r="O107" s="59"/>
      <c r="Q107" s="1"/>
    </row>
    <row r="108" spans="1:25">
      <c r="A108" s="1" t="s">
        <v>94</v>
      </c>
      <c r="B108" s="59" t="s">
        <v>95</v>
      </c>
      <c r="C108" s="60" t="s">
        <v>7</v>
      </c>
      <c r="D108" s="76"/>
      <c r="E108" s="67" t="s">
        <v>99</v>
      </c>
      <c r="F108" s="63"/>
      <c r="G108" s="57"/>
      <c r="H108" s="57"/>
      <c r="I108" s="57"/>
      <c r="K108" s="70">
        <v>15</v>
      </c>
      <c r="L108" s="59" t="s">
        <v>64</v>
      </c>
      <c r="N108" s="73">
        <v>2.5</v>
      </c>
      <c r="O108" s="59" t="s">
        <v>48</v>
      </c>
      <c r="P108" s="59"/>
      <c r="Q108" s="1"/>
      <c r="R108" t="str">
        <f>K108&amp;"%+ of participants with new or increased income"</f>
        <v>15%+ of participants with new or increased income</v>
      </c>
      <c r="Y108" s="5" t="s">
        <v>97</v>
      </c>
    </row>
    <row r="109" spans="1:25">
      <c r="B109" s="55"/>
      <c r="C109" s="66"/>
      <c r="D109" s="49"/>
      <c r="E109" s="67"/>
      <c r="F109" s="63"/>
      <c r="G109" s="57"/>
      <c r="H109" s="57"/>
      <c r="I109" s="57"/>
      <c r="K109" s="68"/>
      <c r="L109" s="59"/>
      <c r="N109" s="58"/>
      <c r="O109" s="59"/>
      <c r="Q109" s="1"/>
    </row>
    <row r="110" spans="1:25">
      <c r="A110" s="1" t="s">
        <v>94</v>
      </c>
      <c r="B110" s="59" t="s">
        <v>95</v>
      </c>
      <c r="C110" s="60" t="s">
        <v>7</v>
      </c>
      <c r="D110" s="76"/>
      <c r="E110" s="67" t="s">
        <v>100</v>
      </c>
      <c r="F110" s="63"/>
      <c r="G110" s="57"/>
      <c r="H110" s="57"/>
      <c r="I110" s="57"/>
      <c r="K110" s="70">
        <v>15</v>
      </c>
      <c r="L110" s="59" t="s">
        <v>64</v>
      </c>
      <c r="N110" s="73">
        <v>2.5</v>
      </c>
      <c r="O110" s="59" t="s">
        <v>48</v>
      </c>
      <c r="P110" s="59"/>
      <c r="Q110" s="1"/>
      <c r="R110" t="str">
        <f>K110&amp;"%+ of participants with new or increased income"</f>
        <v>15%+ of participants with new or increased income</v>
      </c>
      <c r="Y110" s="5" t="s">
        <v>97</v>
      </c>
    </row>
    <row r="111" spans="1:25">
      <c r="B111" s="55"/>
      <c r="C111" s="66"/>
      <c r="D111" s="49"/>
      <c r="E111" s="67"/>
      <c r="F111" s="63"/>
      <c r="G111" s="57"/>
      <c r="H111" s="57"/>
      <c r="I111" s="57"/>
      <c r="K111" s="68"/>
      <c r="L111" s="59"/>
      <c r="N111" s="58"/>
      <c r="O111" s="59"/>
      <c r="Q111" s="1"/>
    </row>
    <row r="112" spans="1:25">
      <c r="A112" s="1" t="s">
        <v>94</v>
      </c>
      <c r="B112" s="59" t="s">
        <v>95</v>
      </c>
      <c r="C112" s="60" t="s">
        <v>7</v>
      </c>
      <c r="D112" s="76"/>
      <c r="E112" s="67" t="s">
        <v>101</v>
      </c>
      <c r="F112" s="63"/>
      <c r="G112" s="57"/>
      <c r="H112" s="57"/>
      <c r="I112" s="57"/>
      <c r="K112" s="70">
        <v>15</v>
      </c>
      <c r="L112" s="59" t="s">
        <v>64</v>
      </c>
      <c r="N112" s="73">
        <v>2.5</v>
      </c>
      <c r="O112" s="59" t="s">
        <v>48</v>
      </c>
      <c r="P112" s="59"/>
      <c r="Q112" s="1"/>
      <c r="R112" t="str">
        <f>K112&amp;"%+ of participants with new or increased income"</f>
        <v>15%+ of participants with new or increased income</v>
      </c>
      <c r="Y112" s="5" t="s">
        <v>97</v>
      </c>
    </row>
    <row r="113" spans="1:25">
      <c r="B113" s="59"/>
      <c r="C113" s="80"/>
      <c r="D113" s="76"/>
      <c r="E113" s="67"/>
      <c r="F113" s="63"/>
      <c r="G113" s="57"/>
      <c r="H113" s="57"/>
      <c r="I113" s="57"/>
      <c r="K113" s="70"/>
      <c r="L113" s="59"/>
      <c r="N113" s="73"/>
      <c r="O113" s="59"/>
      <c r="P113" s="59"/>
      <c r="Q113" s="1"/>
    </row>
    <row r="114" spans="1:25">
      <c r="B114" s="55"/>
      <c r="C114" s="66"/>
      <c r="D114" s="49"/>
      <c r="E114" s="67"/>
      <c r="F114" s="63"/>
      <c r="G114" s="57"/>
      <c r="H114" s="57"/>
      <c r="I114" s="57"/>
      <c r="K114" s="68"/>
      <c r="L114" s="59"/>
      <c r="N114" s="58"/>
      <c r="O114" s="59"/>
      <c r="Q114" s="1"/>
    </row>
    <row r="115" spans="1:25">
      <c r="B115" s="55"/>
      <c r="C115" s="66"/>
      <c r="D115" s="49"/>
      <c r="E115" s="67"/>
      <c r="F115" s="63"/>
      <c r="G115" s="57"/>
      <c r="H115" s="57"/>
      <c r="I115" s="57"/>
      <c r="K115" s="68"/>
      <c r="L115" s="59"/>
      <c r="N115" s="58"/>
      <c r="O115" s="59"/>
      <c r="Q115" s="1"/>
    </row>
    <row r="116" spans="1:25">
      <c r="B116" s="55"/>
      <c r="F116" s="63"/>
      <c r="G116" s="57"/>
      <c r="H116" s="57"/>
      <c r="I116" s="57"/>
      <c r="Q116" s="1"/>
    </row>
    <row r="117" spans="1:25" ht="21.6" thickBot="1">
      <c r="B117" s="1"/>
      <c r="C117" s="50" t="s">
        <v>102</v>
      </c>
      <c r="D117" s="50"/>
      <c r="E117" s="57"/>
      <c r="F117" s="57"/>
      <c r="G117" s="81" t="s">
        <v>103</v>
      </c>
      <c r="L117" s="16"/>
      <c r="N117"/>
      <c r="O117" s="1"/>
      <c r="P117" s="1"/>
    </row>
    <row r="118" spans="1:25" ht="21">
      <c r="B118" s="82" t="s">
        <v>104</v>
      </c>
      <c r="C118" s="60" t="s">
        <v>7</v>
      </c>
      <c r="D118" s="83"/>
      <c r="E118" s="164" t="s">
        <v>105</v>
      </c>
      <c r="F118" s="164"/>
      <c r="G118" s="164"/>
      <c r="I118" s="166"/>
      <c r="J118" s="175"/>
      <c r="K118" s="175"/>
      <c r="L118" s="175"/>
      <c r="M118" s="175"/>
      <c r="N118" s="175"/>
      <c r="O118" s="175"/>
      <c r="P118" s="175"/>
      <c r="Q118" s="175"/>
      <c r="R118" s="175"/>
      <c r="S118" s="175"/>
      <c r="T118" s="175"/>
      <c r="U118" s="175"/>
      <c r="V118" s="175"/>
    </row>
    <row r="119" spans="1:25">
      <c r="B119" s="55"/>
      <c r="C119" s="49"/>
      <c r="D119" s="49"/>
      <c r="E119" s="165"/>
      <c r="F119" s="165"/>
      <c r="G119" s="165"/>
      <c r="H119" s="57"/>
      <c r="I119" s="175"/>
      <c r="J119" s="175"/>
      <c r="K119" s="175"/>
      <c r="L119" s="175"/>
      <c r="M119" s="175"/>
      <c r="N119" s="175"/>
      <c r="O119" s="175"/>
      <c r="P119" s="175"/>
      <c r="Q119" s="175"/>
      <c r="R119" s="175"/>
      <c r="S119" s="175"/>
      <c r="T119" s="175"/>
      <c r="U119" s="175"/>
      <c r="V119" s="175"/>
    </row>
    <row r="120" spans="1:25" ht="15" thickBot="1">
      <c r="B120" s="55"/>
      <c r="C120" s="49"/>
      <c r="D120" s="49"/>
      <c r="F120" s="63"/>
      <c r="G120" s="57"/>
      <c r="H120" s="57"/>
      <c r="I120" s="57"/>
      <c r="K120" s="68"/>
      <c r="L120" s="59"/>
      <c r="N120" s="58"/>
      <c r="O120" s="59"/>
      <c r="Q120" s="1"/>
    </row>
    <row r="121" spans="1:25" ht="15" thickBot="1">
      <c r="B121" s="55"/>
      <c r="C121" s="49"/>
      <c r="D121" s="49"/>
      <c r="E121" s="67"/>
      <c r="F121" s="63"/>
      <c r="G121" s="57"/>
      <c r="H121" s="57"/>
      <c r="I121" s="57"/>
      <c r="K121" s="84"/>
      <c r="L121" s="59"/>
      <c r="N121" s="58"/>
      <c r="O121" s="59"/>
      <c r="Q121" s="1"/>
    </row>
    <row r="122" spans="1:25">
      <c r="B122" s="55"/>
      <c r="C122" s="49"/>
      <c r="D122" s="49"/>
      <c r="E122" s="67"/>
      <c r="F122" s="63"/>
      <c r="G122" s="57"/>
      <c r="H122" s="57"/>
      <c r="I122" s="57"/>
      <c r="K122" s="84"/>
      <c r="L122" s="59"/>
      <c r="N122" s="58"/>
      <c r="O122" s="59"/>
      <c r="Q122" s="1"/>
    </row>
    <row r="123" spans="1:25">
      <c r="A123" s="1" t="s">
        <v>106</v>
      </c>
      <c r="B123" t="s">
        <v>107</v>
      </c>
      <c r="C123" s="60" t="s">
        <v>108</v>
      </c>
      <c r="D123" s="76"/>
      <c r="E123" s="67" t="s">
        <v>109</v>
      </c>
      <c r="F123" s="63"/>
      <c r="G123" s="57"/>
      <c r="H123" s="57"/>
      <c r="I123" s="57"/>
      <c r="K123" s="85">
        <v>50</v>
      </c>
      <c r="L123" s="86" t="s">
        <v>64</v>
      </c>
      <c r="M123" s="87"/>
      <c r="N123" s="88">
        <v>20</v>
      </c>
      <c r="O123" s="86" t="s">
        <v>48</v>
      </c>
      <c r="P123" s="87"/>
      <c r="Q123" s="1"/>
      <c r="R123" t="str">
        <f>"≥ "&amp;K123&amp;"% of participants with more than one disability type"</f>
        <v>≥ 50% of participants with more than one disability type</v>
      </c>
      <c r="Y123" s="5" t="s">
        <v>110</v>
      </c>
    </row>
    <row r="124" spans="1:25">
      <c r="B124" s="55"/>
      <c r="C124" s="49"/>
      <c r="D124" s="49"/>
      <c r="E124" s="67"/>
      <c r="F124" s="63"/>
      <c r="G124" s="57"/>
      <c r="H124" s="57"/>
      <c r="I124" s="57"/>
      <c r="K124" s="68"/>
      <c r="L124" s="59"/>
      <c r="N124" s="58"/>
      <c r="O124" s="59"/>
      <c r="Q124" s="1"/>
    </row>
    <row r="125" spans="1:25" ht="15" thickBot="1">
      <c r="A125" s="1" t="s">
        <v>106</v>
      </c>
      <c r="B125" t="s">
        <v>107</v>
      </c>
      <c r="C125" s="60" t="s">
        <v>108</v>
      </c>
      <c r="D125" s="76"/>
      <c r="E125" s="67" t="s">
        <v>111</v>
      </c>
      <c r="F125" s="63"/>
      <c r="G125" s="57"/>
      <c r="H125" s="57"/>
      <c r="I125" s="57"/>
      <c r="K125" s="89">
        <v>50</v>
      </c>
      <c r="L125" s="86" t="s">
        <v>64</v>
      </c>
      <c r="M125" s="87"/>
      <c r="N125" s="90">
        <v>10</v>
      </c>
      <c r="O125" s="86" t="s">
        <v>48</v>
      </c>
      <c r="P125" s="87"/>
      <c r="Q125" s="1"/>
      <c r="R125" t="str">
        <f>"≥ "&amp;K125&amp;"% of participants with more than one disability type"</f>
        <v>≥ 50% of participants with more than one disability type</v>
      </c>
      <c r="Y125" s="5" t="s">
        <v>110</v>
      </c>
    </row>
    <row r="126" spans="1:25">
      <c r="B126" s="55"/>
      <c r="C126" s="49"/>
      <c r="D126" s="49"/>
      <c r="E126" s="67"/>
      <c r="F126" s="63"/>
      <c r="G126" s="57"/>
      <c r="H126" s="57"/>
      <c r="I126" s="57"/>
      <c r="K126" s="68"/>
      <c r="L126" s="59"/>
      <c r="N126" s="58"/>
      <c r="O126" s="59"/>
      <c r="Q126" s="1"/>
    </row>
    <row r="127" spans="1:25" ht="15" thickBot="1">
      <c r="A127" s="1" t="s">
        <v>112</v>
      </c>
      <c r="B127" t="s">
        <v>113</v>
      </c>
      <c r="C127" s="60" t="s">
        <v>108</v>
      </c>
      <c r="D127" s="76"/>
      <c r="E127" s="67" t="s">
        <v>114</v>
      </c>
      <c r="F127" s="63"/>
      <c r="G127" s="57"/>
      <c r="H127" s="57"/>
      <c r="I127" s="57"/>
      <c r="K127" s="89">
        <v>50</v>
      </c>
      <c r="L127" s="86" t="s">
        <v>64</v>
      </c>
      <c r="M127" s="87"/>
      <c r="N127" s="90">
        <v>10</v>
      </c>
      <c r="O127" s="86" t="s">
        <v>48</v>
      </c>
      <c r="P127" s="87"/>
      <c r="Q127" s="1"/>
      <c r="R127" t="str">
        <f>"≥ "&amp;K127&amp;"% of participants entering project from place not meant for human habitation"</f>
        <v>≥ 50% of participants entering project from place not meant for human habitation</v>
      </c>
      <c r="Y127" s="5" t="s">
        <v>110</v>
      </c>
    </row>
    <row r="128" spans="1:25">
      <c r="B128" s="55"/>
      <c r="C128" s="91"/>
      <c r="D128" s="49"/>
      <c r="E128" s="67"/>
      <c r="F128" s="63"/>
      <c r="G128" s="57"/>
      <c r="H128" s="57"/>
      <c r="I128" s="57"/>
      <c r="K128" s="68"/>
      <c r="L128" s="59"/>
      <c r="N128" s="58"/>
      <c r="O128" s="59"/>
      <c r="Q128" s="1"/>
    </row>
    <row r="129" spans="1:25" ht="15" thickBot="1">
      <c r="A129" s="1" t="s">
        <v>112</v>
      </c>
      <c r="B129" t="s">
        <v>113</v>
      </c>
      <c r="C129" s="60" t="s">
        <v>108</v>
      </c>
      <c r="D129" s="76"/>
      <c r="E129" s="67" t="s">
        <v>115</v>
      </c>
      <c r="F129" s="63"/>
      <c r="G129" s="57"/>
      <c r="H129" s="57"/>
      <c r="I129" s="57"/>
      <c r="K129" s="89">
        <v>50</v>
      </c>
      <c r="L129" s="86" t="s">
        <v>64</v>
      </c>
      <c r="M129" s="87"/>
      <c r="N129" s="90">
        <v>10</v>
      </c>
      <c r="O129" s="86" t="s">
        <v>48</v>
      </c>
      <c r="P129" s="87"/>
      <c r="Q129" s="1"/>
      <c r="R129" t="str">
        <f>"≥ "&amp;K129&amp;"% of participants entering project from place not meant for human habitation"</f>
        <v>≥ 50% of participants entering project from place not meant for human habitation</v>
      </c>
      <c r="Y129" s="5" t="s">
        <v>110</v>
      </c>
    </row>
    <row r="130" spans="1:25">
      <c r="B130" s="55"/>
      <c r="C130" s="91"/>
      <c r="D130" s="91"/>
      <c r="E130" s="92"/>
      <c r="F130" s="93"/>
      <c r="G130" s="94"/>
      <c r="H130" s="94"/>
      <c r="I130" s="57"/>
      <c r="K130" s="68"/>
      <c r="L130" s="59"/>
      <c r="N130" s="58"/>
      <c r="O130" s="59"/>
      <c r="Q130" s="1"/>
    </row>
    <row r="131" spans="1:25">
      <c r="B131" s="55"/>
      <c r="C131" s="49"/>
      <c r="D131" s="49"/>
      <c r="E131" s="67"/>
      <c r="F131" s="63"/>
      <c r="G131" s="57"/>
      <c r="H131" s="57"/>
      <c r="I131" s="57"/>
      <c r="K131" s="68"/>
      <c r="L131" s="59"/>
      <c r="N131" s="58"/>
      <c r="O131" s="59"/>
      <c r="Q131" s="1"/>
    </row>
    <row r="132" spans="1:25">
      <c r="B132" s="55"/>
      <c r="C132" s="49"/>
      <c r="D132" s="49"/>
      <c r="E132" s="67"/>
      <c r="F132" s="63"/>
      <c r="G132" s="57"/>
      <c r="H132" s="57"/>
      <c r="I132" s="57"/>
      <c r="K132" s="68"/>
      <c r="L132" s="59"/>
      <c r="N132" s="58"/>
      <c r="O132" s="59"/>
      <c r="Q132" s="1"/>
    </row>
    <row r="133" spans="1:25" ht="15" thickBot="1">
      <c r="A133" s="1" t="s">
        <v>106</v>
      </c>
      <c r="B133" t="s">
        <v>107</v>
      </c>
      <c r="C133" s="60" t="s">
        <v>108</v>
      </c>
      <c r="D133" s="76"/>
      <c r="E133" s="67" t="s">
        <v>116</v>
      </c>
      <c r="F133" s="63"/>
      <c r="G133" s="57"/>
      <c r="H133" s="57"/>
      <c r="I133" s="57"/>
      <c r="K133" s="89">
        <v>75</v>
      </c>
      <c r="L133" s="86" t="s">
        <v>64</v>
      </c>
      <c r="M133" s="87"/>
      <c r="N133" s="90">
        <v>10</v>
      </c>
      <c r="O133" s="86" t="s">
        <v>48</v>
      </c>
      <c r="P133" s="87"/>
      <c r="Q133" s="1"/>
      <c r="R133" t="str">
        <f>"≥ "&amp;K133&amp;"% of participants with more than one disability type"</f>
        <v>≥ 75% of participants with more than one disability type</v>
      </c>
      <c r="Y133" s="5" t="s">
        <v>117</v>
      </c>
    </row>
    <row r="134" spans="1:25">
      <c r="B134" s="55"/>
      <c r="C134" s="49"/>
      <c r="D134" s="49"/>
      <c r="E134" s="67"/>
      <c r="F134" s="63"/>
      <c r="G134" s="57"/>
      <c r="H134" s="57"/>
      <c r="I134" s="57"/>
      <c r="K134" s="68"/>
      <c r="L134" s="59"/>
      <c r="N134" s="58"/>
      <c r="O134" s="59"/>
      <c r="Q134" s="1"/>
    </row>
    <row r="135" spans="1:25" ht="15" thickBot="1">
      <c r="A135" s="1" t="s">
        <v>112</v>
      </c>
      <c r="B135" t="s">
        <v>113</v>
      </c>
      <c r="C135" s="60" t="s">
        <v>108</v>
      </c>
      <c r="D135" s="76"/>
      <c r="E135" s="67" t="s">
        <v>118</v>
      </c>
      <c r="F135" s="63"/>
      <c r="G135" s="57"/>
      <c r="H135" s="57"/>
      <c r="I135" s="57"/>
      <c r="K135" s="89">
        <v>75</v>
      </c>
      <c r="L135" s="86" t="s">
        <v>64</v>
      </c>
      <c r="M135" s="87"/>
      <c r="N135" s="90">
        <v>10</v>
      </c>
      <c r="O135" s="86" t="s">
        <v>48</v>
      </c>
      <c r="P135" s="87"/>
      <c r="Q135" s="1"/>
      <c r="R135" t="str">
        <f>"≥ "&amp;K135&amp;"% of participants entering project from place not meant for human habitation"</f>
        <v>≥ 75% of participants entering project from place not meant for human habitation</v>
      </c>
      <c r="Y135" s="5" t="s">
        <v>117</v>
      </c>
    </row>
    <row r="136" spans="1:25">
      <c r="B136" s="55"/>
      <c r="C136" s="91"/>
      <c r="D136" s="49"/>
      <c r="E136" s="67"/>
      <c r="F136" s="63"/>
      <c r="G136" s="57"/>
      <c r="H136" s="57"/>
      <c r="I136" s="57"/>
      <c r="K136" s="68"/>
      <c r="L136" s="59"/>
      <c r="N136" s="58"/>
      <c r="O136" s="59"/>
      <c r="Q136" s="1"/>
    </row>
    <row r="137" spans="1:25">
      <c r="B137" s="55"/>
      <c r="C137" s="49"/>
      <c r="D137" s="49"/>
      <c r="E137" s="67"/>
      <c r="F137" s="63"/>
      <c r="G137" s="57"/>
      <c r="H137" s="57"/>
      <c r="I137" s="57"/>
      <c r="K137" s="68"/>
      <c r="L137" s="59"/>
      <c r="N137" s="58"/>
      <c r="O137" s="59"/>
      <c r="Q137" s="1"/>
    </row>
    <row r="138" spans="1:25">
      <c r="B138" s="55"/>
      <c r="C138" s="49"/>
      <c r="D138" s="49"/>
      <c r="E138" s="67"/>
      <c r="F138" s="63"/>
      <c r="G138" s="57"/>
      <c r="H138" s="57"/>
      <c r="I138" s="57"/>
      <c r="K138" s="68"/>
      <c r="L138" s="59"/>
      <c r="N138" s="58"/>
      <c r="O138" s="59"/>
      <c r="Q138" s="1"/>
    </row>
    <row r="139" spans="1:25">
      <c r="A139" s="1" t="s">
        <v>106</v>
      </c>
      <c r="B139" t="s">
        <v>107</v>
      </c>
      <c r="C139" s="60" t="s">
        <v>108</v>
      </c>
      <c r="D139" s="76"/>
      <c r="E139" s="67" t="s">
        <v>119</v>
      </c>
      <c r="F139" s="63"/>
      <c r="G139" s="57"/>
      <c r="H139" s="57"/>
      <c r="I139" s="57"/>
      <c r="K139" s="85">
        <v>50</v>
      </c>
      <c r="L139" s="86" t="s">
        <v>64</v>
      </c>
      <c r="M139" s="87"/>
      <c r="N139" s="95">
        <v>10</v>
      </c>
      <c r="O139" s="86" t="s">
        <v>48</v>
      </c>
      <c r="P139" s="87"/>
      <c r="Q139" s="1"/>
      <c r="R139" t="str">
        <f>"≥ "&amp;K139&amp;"% of participants with more than one disability type"</f>
        <v>≥ 50% of participants with more than one disability type</v>
      </c>
      <c r="Y139" s="5" t="s">
        <v>110</v>
      </c>
    </row>
    <row r="140" spans="1:25">
      <c r="B140" s="55"/>
      <c r="C140" s="49"/>
      <c r="D140" s="49"/>
      <c r="E140" s="67"/>
      <c r="F140" s="63"/>
      <c r="G140" s="57"/>
      <c r="H140" s="57"/>
      <c r="I140" s="57"/>
      <c r="K140" s="68"/>
      <c r="L140" s="59"/>
      <c r="N140" s="58"/>
      <c r="O140" s="59"/>
      <c r="Q140" s="1"/>
    </row>
    <row r="141" spans="1:25" ht="15" thickBot="1">
      <c r="A141" s="1" t="s">
        <v>112</v>
      </c>
      <c r="B141" t="s">
        <v>113</v>
      </c>
      <c r="C141" s="60" t="s">
        <v>108</v>
      </c>
      <c r="D141" s="76"/>
      <c r="E141" s="67" t="s">
        <v>120</v>
      </c>
      <c r="F141" s="63"/>
      <c r="G141" s="57"/>
      <c r="H141" s="57"/>
      <c r="I141" s="57"/>
      <c r="K141" s="89">
        <v>50</v>
      </c>
      <c r="L141" s="96" t="s">
        <v>64</v>
      </c>
      <c r="M141" s="96"/>
      <c r="N141" s="89">
        <v>10</v>
      </c>
      <c r="O141" s="96" t="s">
        <v>48</v>
      </c>
      <c r="P141" s="96"/>
      <c r="Q141" s="1"/>
      <c r="R141" t="str">
        <f>"≥ "&amp;K141&amp;"% of participants entering project from place not meant for human habitation"</f>
        <v>≥ 50% of participants entering project from place not meant for human habitation</v>
      </c>
      <c r="Y141" s="5" t="s">
        <v>110</v>
      </c>
    </row>
    <row r="142" spans="1:25">
      <c r="B142" s="55"/>
      <c r="C142" s="91"/>
      <c r="D142" s="49"/>
      <c r="E142" s="67"/>
      <c r="F142" s="63"/>
      <c r="G142" s="57"/>
      <c r="H142" s="57"/>
      <c r="I142" s="57"/>
      <c r="K142" s="68"/>
      <c r="L142" s="59"/>
      <c r="N142" s="58"/>
      <c r="O142" s="59"/>
      <c r="Q142" s="1"/>
    </row>
    <row r="143" spans="1:25">
      <c r="B143" s="55"/>
      <c r="C143" s="49"/>
      <c r="D143" s="49"/>
      <c r="E143" s="67"/>
      <c r="F143" s="63"/>
      <c r="G143" s="57"/>
      <c r="H143" s="57"/>
      <c r="I143" s="57"/>
      <c r="K143" s="68"/>
      <c r="L143" s="59"/>
      <c r="N143" s="58"/>
      <c r="O143" s="59"/>
      <c r="Q143" s="1"/>
    </row>
    <row r="144" spans="1:25">
      <c r="A144" s="1" t="s">
        <v>106</v>
      </c>
      <c r="B144" t="s">
        <v>107</v>
      </c>
      <c r="C144" s="60" t="s">
        <v>108</v>
      </c>
      <c r="D144" s="76"/>
      <c r="E144" s="67" t="s">
        <v>121</v>
      </c>
      <c r="F144" s="63"/>
      <c r="G144" s="57"/>
      <c r="H144" s="57"/>
      <c r="I144" s="57"/>
      <c r="K144" s="85">
        <v>50</v>
      </c>
      <c r="L144" s="86" t="s">
        <v>64</v>
      </c>
      <c r="M144" s="87"/>
      <c r="N144" s="95">
        <v>10</v>
      </c>
      <c r="O144" s="86" t="s">
        <v>48</v>
      </c>
      <c r="P144" s="87"/>
      <c r="Q144" s="1"/>
      <c r="R144" t="str">
        <f>"≥ "&amp;K144&amp;"% of participants with more than one disability type"</f>
        <v>≥ 50% of participants with more than one disability type</v>
      </c>
      <c r="Y144" s="5" t="s">
        <v>110</v>
      </c>
    </row>
    <row r="145" spans="1:25">
      <c r="B145" s="55"/>
      <c r="C145" s="49"/>
      <c r="D145" s="49"/>
      <c r="E145" s="67"/>
      <c r="F145" s="63"/>
      <c r="G145" s="57"/>
      <c r="H145" s="57"/>
      <c r="I145" s="57"/>
      <c r="K145" s="68"/>
      <c r="L145" s="59"/>
      <c r="N145" s="58"/>
      <c r="O145" s="59"/>
      <c r="Q145" s="1"/>
    </row>
    <row r="146" spans="1:25" ht="15" thickBot="1">
      <c r="A146" s="1" t="s">
        <v>112</v>
      </c>
      <c r="B146" t="s">
        <v>113</v>
      </c>
      <c r="C146" s="60" t="s">
        <v>108</v>
      </c>
      <c r="D146" s="76"/>
      <c r="E146" s="67" t="s">
        <v>122</v>
      </c>
      <c r="F146" s="63"/>
      <c r="G146" s="57"/>
      <c r="H146" s="57"/>
      <c r="I146" s="57"/>
      <c r="K146" s="90">
        <v>50</v>
      </c>
      <c r="L146" s="96" t="s">
        <v>64</v>
      </c>
      <c r="M146" s="96"/>
      <c r="N146" s="89">
        <v>10</v>
      </c>
      <c r="O146" s="96" t="s">
        <v>48</v>
      </c>
      <c r="P146" s="96"/>
      <c r="Q146" s="1"/>
      <c r="R146" t="str">
        <f>"≥ "&amp;K146&amp;"% of participants entering project from place not meant for human habitation"</f>
        <v>≥ 50% of participants entering project from place not meant for human habitation</v>
      </c>
      <c r="Y146" s="5" t="s">
        <v>110</v>
      </c>
    </row>
    <row r="147" spans="1:25">
      <c r="B147" s="55"/>
      <c r="C147" s="49"/>
      <c r="D147" s="49"/>
      <c r="E147" s="67"/>
      <c r="F147" s="63"/>
      <c r="G147" s="57"/>
      <c r="H147" s="57"/>
      <c r="I147" s="57"/>
      <c r="K147" s="68"/>
      <c r="L147" s="59"/>
      <c r="N147" s="58"/>
      <c r="O147" s="59"/>
      <c r="Q147" s="1"/>
    </row>
    <row r="148" spans="1:25" ht="21">
      <c r="B148" s="1"/>
      <c r="C148" s="50" t="s">
        <v>123</v>
      </c>
      <c r="D148" s="50"/>
      <c r="E148" s="57"/>
      <c r="F148" s="57"/>
      <c r="L148" s="16"/>
      <c r="M148" s="59"/>
      <c r="N148"/>
      <c r="O148" s="1"/>
      <c r="P148" s="1"/>
    </row>
    <row r="149" spans="1:25">
      <c r="B149" s="55"/>
      <c r="C149" s="66"/>
      <c r="D149" s="49"/>
      <c r="E149" s="67"/>
      <c r="F149" s="97"/>
      <c r="G149" s="74"/>
      <c r="H149" s="74"/>
      <c r="I149" s="74"/>
      <c r="J149" s="20"/>
      <c r="K149" s="68"/>
      <c r="L149" s="59"/>
      <c r="N149" s="58"/>
      <c r="O149" s="59"/>
      <c r="Q149" s="1"/>
    </row>
    <row r="150" spans="1:25" ht="15" thickBot="1">
      <c r="A150" s="1" t="s">
        <v>124</v>
      </c>
      <c r="B150" s="59" t="s">
        <v>125</v>
      </c>
      <c r="C150" s="60" t="s">
        <v>108</v>
      </c>
      <c r="D150" s="76"/>
      <c r="E150" s="167" t="s">
        <v>126</v>
      </c>
      <c r="F150" s="167"/>
      <c r="G150" s="167"/>
      <c r="H150" s="167"/>
      <c r="I150" s="167"/>
      <c r="J150" s="167"/>
      <c r="K150" s="71">
        <v>95</v>
      </c>
      <c r="L150" s="59" t="s">
        <v>64</v>
      </c>
      <c r="N150" s="73">
        <v>10</v>
      </c>
      <c r="O150" s="98" t="s">
        <v>48</v>
      </c>
      <c r="P150" s="99"/>
      <c r="Q150" s="1"/>
      <c r="R150" t="str">
        <f>"≥ "&amp;K150&amp;"% of entries to project from CE referrals"</f>
        <v>≥ 95% of entries to project from CE referrals</v>
      </c>
      <c r="Y150" s="5" t="s">
        <v>127</v>
      </c>
    </row>
    <row r="151" spans="1:25">
      <c r="B151" s="55"/>
      <c r="C151" s="66"/>
      <c r="D151" s="49"/>
      <c r="E151" s="67"/>
      <c r="F151" s="97"/>
      <c r="G151" s="74"/>
      <c r="H151" s="74"/>
      <c r="I151" s="74"/>
      <c r="J151" s="20"/>
      <c r="K151" s="68"/>
      <c r="L151" s="59"/>
      <c r="N151" s="58"/>
      <c r="O151" s="59"/>
      <c r="Q151" s="1"/>
    </row>
    <row r="152" spans="1:25" ht="15" thickBot="1">
      <c r="A152" s="1" t="s">
        <v>124</v>
      </c>
      <c r="B152" s="59" t="s">
        <v>125</v>
      </c>
      <c r="C152" s="60" t="s">
        <v>7</v>
      </c>
      <c r="D152" s="76"/>
      <c r="E152" s="167" t="s">
        <v>128</v>
      </c>
      <c r="F152" s="167"/>
      <c r="G152" s="167"/>
      <c r="H152" s="167"/>
      <c r="I152" s="167"/>
      <c r="J152" s="167"/>
      <c r="K152" s="71">
        <v>95</v>
      </c>
      <c r="L152" s="59" t="s">
        <v>64</v>
      </c>
      <c r="N152" s="73">
        <v>10</v>
      </c>
      <c r="O152" s="98" t="s">
        <v>48</v>
      </c>
      <c r="P152" s="99"/>
      <c r="Q152" s="1"/>
      <c r="R152" t="str">
        <f>"≥ "&amp;K152&amp;"% of entries to project from CE referrals"</f>
        <v>≥ 95% of entries to project from CE referrals</v>
      </c>
      <c r="Y152" s="5" t="s">
        <v>127</v>
      </c>
    </row>
    <row r="153" spans="1:25">
      <c r="B153" s="55"/>
      <c r="C153" s="66"/>
      <c r="D153" s="49"/>
      <c r="E153" s="67"/>
      <c r="F153" s="97"/>
      <c r="G153" s="74"/>
      <c r="H153" s="74"/>
      <c r="I153" s="74"/>
      <c r="J153" s="20"/>
      <c r="K153" s="68"/>
      <c r="L153" s="59"/>
      <c r="N153" s="58"/>
      <c r="O153" s="59"/>
      <c r="Q153" s="1"/>
    </row>
    <row r="154" spans="1:25" ht="15" thickBot="1">
      <c r="A154" s="1" t="s">
        <v>124</v>
      </c>
      <c r="B154" s="59" t="s">
        <v>125</v>
      </c>
      <c r="C154" s="60" t="s">
        <v>7</v>
      </c>
      <c r="D154" s="76"/>
      <c r="E154" s="167" t="s">
        <v>129</v>
      </c>
      <c r="F154" s="167"/>
      <c r="G154" s="167"/>
      <c r="H154" s="167"/>
      <c r="I154" s="167"/>
      <c r="J154" s="167"/>
      <c r="K154" s="71">
        <v>95</v>
      </c>
      <c r="L154" s="59" t="s">
        <v>64</v>
      </c>
      <c r="N154" s="73">
        <v>10</v>
      </c>
      <c r="O154" s="98" t="s">
        <v>48</v>
      </c>
      <c r="P154" s="99"/>
      <c r="Q154" s="1"/>
      <c r="R154" t="str">
        <f>"≥ "&amp;K154&amp;"% of entries to project from CE referrals"</f>
        <v>≥ 95% of entries to project from CE referrals</v>
      </c>
      <c r="Y154" s="5" t="s">
        <v>127</v>
      </c>
    </row>
    <row r="155" spans="1:25">
      <c r="B155" s="55"/>
      <c r="C155" s="66"/>
      <c r="D155" s="49"/>
      <c r="E155" s="67"/>
      <c r="F155" s="97"/>
      <c r="G155" s="74"/>
      <c r="H155" s="74"/>
      <c r="I155" s="74"/>
      <c r="J155" s="20"/>
      <c r="K155" s="68"/>
      <c r="L155" s="59"/>
      <c r="N155" s="58"/>
      <c r="O155" s="59"/>
      <c r="Q155" s="1"/>
    </row>
    <row r="156" spans="1:25" ht="15" thickBot="1">
      <c r="A156" s="1" t="s">
        <v>124</v>
      </c>
      <c r="B156" s="59" t="s">
        <v>125</v>
      </c>
      <c r="C156" s="60" t="s">
        <v>7</v>
      </c>
      <c r="D156" s="76"/>
      <c r="E156" s="167" t="s">
        <v>130</v>
      </c>
      <c r="F156" s="167"/>
      <c r="G156" s="167"/>
      <c r="H156" s="167"/>
      <c r="I156" s="167"/>
      <c r="J156" s="167"/>
      <c r="K156" s="71">
        <v>95</v>
      </c>
      <c r="L156" s="59" t="s">
        <v>64</v>
      </c>
      <c r="N156" s="73">
        <v>10</v>
      </c>
      <c r="O156" s="98" t="s">
        <v>48</v>
      </c>
      <c r="P156" s="99"/>
      <c r="Q156" s="1"/>
      <c r="R156" t="str">
        <f>"≥ "&amp;K156&amp;"% of entries to project from CE referrals"</f>
        <v>≥ 95% of entries to project from CE referrals</v>
      </c>
      <c r="Y156" s="5" t="s">
        <v>127</v>
      </c>
    </row>
    <row r="157" spans="1:25">
      <c r="B157" s="55"/>
      <c r="C157" s="66"/>
      <c r="D157" s="49"/>
      <c r="E157" s="67"/>
      <c r="F157" s="97"/>
      <c r="G157" s="74"/>
      <c r="H157" s="74"/>
      <c r="I157" s="74"/>
      <c r="J157" s="20"/>
      <c r="K157" s="68"/>
      <c r="L157" s="59"/>
      <c r="N157" s="58"/>
      <c r="O157" s="59"/>
      <c r="Q157" s="1"/>
    </row>
    <row r="158" spans="1:25" ht="15" thickBot="1">
      <c r="A158" s="1" t="s">
        <v>124</v>
      </c>
      <c r="B158" s="59" t="s">
        <v>125</v>
      </c>
      <c r="C158" s="60" t="s">
        <v>7</v>
      </c>
      <c r="D158" s="76"/>
      <c r="E158" s="167" t="s">
        <v>131</v>
      </c>
      <c r="F158" s="167"/>
      <c r="G158" s="167"/>
      <c r="H158" s="167"/>
      <c r="I158" s="167"/>
      <c r="J158" s="167"/>
      <c r="K158" s="71">
        <v>95</v>
      </c>
      <c r="L158" s="59" t="s">
        <v>64</v>
      </c>
      <c r="N158" s="73">
        <v>10</v>
      </c>
      <c r="O158" s="98" t="s">
        <v>48</v>
      </c>
      <c r="P158" s="99"/>
      <c r="Q158" s="1"/>
      <c r="R158" t="str">
        <f>"≥ "&amp;K158&amp;"% of entries to project from CE referrals"</f>
        <v>≥ 95% of entries to project from CE referrals</v>
      </c>
      <c r="Y158" s="5" t="s">
        <v>127</v>
      </c>
    </row>
    <row r="159" spans="1:25">
      <c r="B159" s="55"/>
      <c r="C159" s="66"/>
      <c r="D159" s="49"/>
      <c r="E159" s="67"/>
      <c r="F159" s="97"/>
      <c r="G159" s="74"/>
      <c r="H159" s="74"/>
      <c r="I159" s="74"/>
      <c r="J159" s="20"/>
      <c r="K159" s="68"/>
      <c r="L159" s="59"/>
      <c r="N159" s="58"/>
      <c r="O159" s="59"/>
      <c r="Q159" s="1"/>
    </row>
    <row r="160" spans="1:25">
      <c r="B160" s="55"/>
      <c r="C160" s="66"/>
      <c r="D160" s="49"/>
      <c r="E160" s="67"/>
      <c r="F160" s="97"/>
      <c r="G160" s="74"/>
      <c r="H160" s="74"/>
      <c r="I160" s="74"/>
      <c r="J160" s="20"/>
      <c r="K160" s="68"/>
      <c r="L160" s="59"/>
      <c r="N160" s="58"/>
      <c r="O160" s="59"/>
      <c r="Q160" s="1"/>
    </row>
    <row r="161" spans="1:29" ht="21">
      <c r="B161" s="49"/>
      <c r="C161" s="50" t="s">
        <v>132</v>
      </c>
      <c r="D161" s="50"/>
      <c r="E161"/>
      <c r="K161" s="51"/>
      <c r="N161" s="52"/>
      <c r="O161" s="53"/>
      <c r="P161" s="54"/>
      <c r="Q161" s="1"/>
    </row>
    <row r="162" spans="1:29" ht="15.95">
      <c r="B162" s="55"/>
      <c r="C162" s="56" t="s">
        <v>133</v>
      </c>
      <c r="D162" s="56"/>
      <c r="E162" s="57"/>
      <c r="F162" s="57"/>
      <c r="L162" s="58"/>
      <c r="M162" s="59"/>
      <c r="N162"/>
      <c r="O162" s="54"/>
      <c r="P162" s="1"/>
    </row>
    <row r="163" spans="1:29" ht="15" thickBot="1">
      <c r="A163" s="36"/>
      <c r="B163" s="100" t="s">
        <v>134</v>
      </c>
      <c r="C163" s="101" t="s">
        <v>7</v>
      </c>
      <c r="D163" s="102"/>
      <c r="E163" s="103" t="s">
        <v>135</v>
      </c>
      <c r="F163" s="104"/>
      <c r="G163" s="105"/>
      <c r="H163" s="105"/>
      <c r="I163" s="105"/>
      <c r="J163" s="35"/>
      <c r="K163" s="106" t="s">
        <v>136</v>
      </c>
      <c r="L163" s="107"/>
      <c r="M163" s="35"/>
      <c r="N163" s="108">
        <v>10</v>
      </c>
      <c r="O163" s="107" t="s">
        <v>48</v>
      </c>
      <c r="P163" s="35"/>
      <c r="Q163" s="36"/>
      <c r="R163" s="35" t="s">
        <v>137</v>
      </c>
      <c r="S163" s="35"/>
      <c r="T163" s="35"/>
      <c r="U163" s="35"/>
      <c r="V163" s="35"/>
      <c r="W163" s="35"/>
      <c r="X163" s="35"/>
      <c r="Y163" s="35"/>
      <c r="Z163" s="35"/>
      <c r="AA163" s="35"/>
      <c r="AB163" s="35"/>
      <c r="AC163" s="35"/>
    </row>
    <row r="164" spans="1:29">
      <c r="B164" s="55"/>
      <c r="C164" s="66"/>
      <c r="D164" s="49"/>
      <c r="E164" s="67"/>
      <c r="F164" s="63"/>
      <c r="G164" s="109"/>
      <c r="H164" s="109"/>
      <c r="I164" s="109"/>
      <c r="K164" s="68"/>
      <c r="L164" s="59"/>
      <c r="N164" s="58"/>
      <c r="O164" s="59"/>
      <c r="Q164" s="1"/>
      <c r="Y164"/>
      <c r="Z164"/>
      <c r="AA164"/>
      <c r="AB164"/>
      <c r="AC164"/>
    </row>
    <row r="165" spans="1:29" ht="15" thickBot="1">
      <c r="A165" s="36"/>
      <c r="B165" s="100" t="s">
        <v>134</v>
      </c>
      <c r="C165" s="101" t="s">
        <v>7</v>
      </c>
      <c r="D165" s="110"/>
      <c r="E165" s="111" t="s">
        <v>138</v>
      </c>
      <c r="F165" s="104"/>
      <c r="G165" s="105"/>
      <c r="H165" s="105"/>
      <c r="I165" s="105"/>
      <c r="J165" s="35"/>
      <c r="K165" s="106" t="s">
        <v>136</v>
      </c>
      <c r="L165" s="107"/>
      <c r="M165" s="35"/>
      <c r="N165" s="108">
        <v>10</v>
      </c>
      <c r="O165" s="107" t="s">
        <v>48</v>
      </c>
      <c r="P165" s="35"/>
      <c r="Q165" s="36"/>
      <c r="R165" s="35" t="s">
        <v>139</v>
      </c>
      <c r="S165" s="35"/>
      <c r="T165" s="35"/>
      <c r="U165" s="35"/>
      <c r="V165" s="35"/>
      <c r="W165" s="35"/>
      <c r="X165" s="35"/>
      <c r="Y165" s="35"/>
      <c r="Z165" s="35"/>
      <c r="AA165" s="35"/>
      <c r="AB165" s="35"/>
      <c r="AC165" s="35"/>
    </row>
    <row r="166" spans="1:29">
      <c r="B166" s="55"/>
      <c r="C166" s="66"/>
      <c r="D166" s="49"/>
      <c r="E166" s="67"/>
      <c r="F166" s="63"/>
      <c r="G166" s="57"/>
      <c r="H166" s="57"/>
      <c r="I166" s="57"/>
      <c r="K166" s="68"/>
      <c r="L166" s="59"/>
      <c r="N166" s="58"/>
      <c r="O166" s="59"/>
      <c r="Q166" s="1"/>
    </row>
    <row r="167" spans="1:29">
      <c r="B167" s="1"/>
      <c r="E167" s="67"/>
      <c r="F167" s="63"/>
      <c r="G167" s="57"/>
      <c r="H167" s="57"/>
      <c r="I167" s="57"/>
      <c r="Q167" s="1"/>
    </row>
    <row r="168" spans="1:29" ht="21.6" thickBot="1">
      <c r="C168" s="50" t="s">
        <v>140</v>
      </c>
      <c r="D168" s="50"/>
      <c r="E168" s="57"/>
      <c r="F168" s="57"/>
      <c r="G168" s="81" t="s">
        <v>103</v>
      </c>
      <c r="L168" s="16"/>
      <c r="N168"/>
      <c r="O168" s="1"/>
      <c r="P168" s="1"/>
    </row>
    <row r="169" spans="1:29" ht="15" thickBot="1">
      <c r="B169" s="59" t="s">
        <v>141</v>
      </c>
      <c r="C169" s="19" t="s">
        <v>7</v>
      </c>
      <c r="E169" s="112" t="s">
        <v>142</v>
      </c>
      <c r="F169" s="113" t="s">
        <v>143</v>
      </c>
      <c r="H169" s="109"/>
      <c r="K169" s="70" t="s">
        <v>136</v>
      </c>
      <c r="N169" s="65">
        <v>10</v>
      </c>
      <c r="O169" s="59" t="s">
        <v>48</v>
      </c>
      <c r="P169" s="114"/>
      <c r="Q169" s="1"/>
      <c r="R169" t="str">
        <f>"Project is operating in conformance to CoC standards"</f>
        <v>Project is operating in conformance to CoC standards</v>
      </c>
      <c r="Y169"/>
      <c r="Z169"/>
      <c r="AA169"/>
      <c r="AB169"/>
      <c r="AC169"/>
    </row>
    <row r="170" spans="1:29">
      <c r="B170" s="55"/>
      <c r="C170" s="49"/>
      <c r="D170" s="49"/>
      <c r="E170" s="67"/>
      <c r="F170" s="97"/>
      <c r="G170" s="74"/>
      <c r="H170" s="74"/>
      <c r="I170" s="74"/>
      <c r="J170" s="20"/>
      <c r="K170" s="68"/>
      <c r="L170" s="59"/>
      <c r="N170" s="58"/>
      <c r="O170" s="59"/>
      <c r="Q170" s="1"/>
    </row>
    <row r="171" spans="1:29">
      <c r="B171" s="59" t="s">
        <v>144</v>
      </c>
      <c r="C171" s="115" t="s">
        <v>7</v>
      </c>
      <c r="E171" s="15" t="s">
        <v>145</v>
      </c>
      <c r="F171" s="63"/>
      <c r="G171" s="116" t="s">
        <v>146</v>
      </c>
      <c r="H171" s="57"/>
      <c r="I171" s="57"/>
      <c r="K171" s="68" t="s">
        <v>136</v>
      </c>
      <c r="N171" s="58">
        <v>5</v>
      </c>
      <c r="O171" s="59"/>
      <c r="P171" s="59" t="s">
        <v>48</v>
      </c>
      <c r="Q171" s="1"/>
      <c r="R171" t="s">
        <v>147</v>
      </c>
    </row>
    <row r="172" spans="1:29">
      <c r="B172" s="1"/>
      <c r="M172" s="16"/>
      <c r="N172"/>
      <c r="P172" s="1"/>
      <c r="Q172" s="1"/>
    </row>
    <row r="173" spans="1:29">
      <c r="M173" s="16"/>
      <c r="N173"/>
      <c r="P173" s="1"/>
      <c r="Q173" s="1"/>
    </row>
    <row r="174" spans="1:29" ht="15" thickBot="1">
      <c r="N174"/>
    </row>
    <row r="175" spans="1:29" ht="15" thickTop="1">
      <c r="A175" s="11"/>
      <c r="B175" s="117"/>
      <c r="C175" s="117"/>
      <c r="D175" s="117"/>
      <c r="E175" s="117"/>
      <c r="F175" s="118"/>
      <c r="G175" s="118"/>
      <c r="H175" s="118"/>
      <c r="I175" s="118"/>
      <c r="J175" s="118"/>
      <c r="K175" s="117"/>
      <c r="L175" s="118"/>
      <c r="M175" s="118"/>
      <c r="N175" s="119"/>
      <c r="O175" s="118"/>
      <c r="P175" s="118"/>
      <c r="Q175" s="118"/>
      <c r="R175" s="118"/>
      <c r="S175" s="118"/>
    </row>
    <row r="176" spans="1:29" ht="18.600000000000001">
      <c r="I176" s="120"/>
      <c r="J176" s="121" t="s">
        <v>148</v>
      </c>
      <c r="M176" s="122" t="s">
        <v>149</v>
      </c>
      <c r="N176" s="154">
        <f>N171+N169+N165+N163+N150+N127+N123+N104+N91+N79+N68+N53</f>
        <v>140</v>
      </c>
      <c r="O176" s="96" t="s">
        <v>48</v>
      </c>
      <c r="P176" s="87"/>
      <c r="R176" s="168" t="s">
        <v>150</v>
      </c>
    </row>
    <row r="177" spans="1:19">
      <c r="A177" s="11"/>
      <c r="B177" s="12"/>
      <c r="C177" s="12"/>
      <c r="D177" s="12"/>
      <c r="E177" s="12"/>
      <c r="F177" s="13"/>
      <c r="G177" s="13"/>
      <c r="H177" s="13"/>
      <c r="I177" s="13"/>
      <c r="J177" s="13"/>
      <c r="K177" s="12"/>
      <c r="L177" s="13"/>
      <c r="M177" s="13"/>
      <c r="N177" s="13"/>
      <c r="O177" s="12"/>
      <c r="P177" s="13"/>
      <c r="Q177" s="13"/>
      <c r="R177" s="168"/>
      <c r="S177" s="13"/>
    </row>
    <row r="178" spans="1:19" ht="18.600000000000001">
      <c r="I178" s="120"/>
      <c r="J178" s="121"/>
      <c r="M178" s="122" t="s">
        <v>151</v>
      </c>
      <c r="N178" s="154">
        <f>N171+N169+N165+N163+N152+N129+N125+N106+N93+N81+N70+N55</f>
        <v>125</v>
      </c>
      <c r="O178" s="96" t="s">
        <v>48</v>
      </c>
      <c r="P178" s="87"/>
      <c r="R178" s="168"/>
    </row>
    <row r="179" spans="1:19">
      <c r="A179" s="11"/>
      <c r="B179" s="12"/>
      <c r="C179" s="12"/>
      <c r="D179" s="12"/>
      <c r="E179" s="12"/>
      <c r="F179" s="13"/>
      <c r="G179" s="13"/>
      <c r="H179" s="13"/>
      <c r="I179" s="13"/>
      <c r="J179" s="13"/>
      <c r="K179" s="12"/>
      <c r="L179" s="13"/>
      <c r="M179" s="13"/>
      <c r="N179" s="13"/>
      <c r="O179" s="12"/>
      <c r="P179" s="13"/>
      <c r="Q179" s="13"/>
      <c r="R179" s="168"/>
      <c r="S179" s="13"/>
    </row>
    <row r="180" spans="1:19" ht="18.600000000000001">
      <c r="G180" s="120"/>
      <c r="H180" s="120"/>
      <c r="I180" s="120"/>
      <c r="J180" s="124"/>
      <c r="M180" s="125" t="s">
        <v>152</v>
      </c>
      <c r="N180" s="153">
        <f>N171+N169+N165+N163+N154+N135+N133+N108+N95+N83+N72+N57</f>
        <v>130</v>
      </c>
      <c r="O180" s="15" t="s">
        <v>48</v>
      </c>
      <c r="R180" s="168"/>
    </row>
    <row r="181" spans="1:19">
      <c r="A181" s="11"/>
      <c r="B181" s="12"/>
      <c r="C181" s="12"/>
      <c r="D181" s="12"/>
      <c r="E181" s="12"/>
      <c r="F181" s="13"/>
      <c r="G181" s="13"/>
      <c r="H181" s="13"/>
      <c r="I181" s="13"/>
      <c r="J181" s="13"/>
      <c r="K181" s="12"/>
      <c r="L181" s="13"/>
      <c r="M181" s="13"/>
      <c r="N181" s="13"/>
      <c r="O181" s="12"/>
      <c r="P181" s="13"/>
      <c r="Q181" s="13"/>
      <c r="R181" s="168"/>
      <c r="S181" s="13"/>
    </row>
    <row r="182" spans="1:19">
      <c r="M182" s="122" t="s">
        <v>153</v>
      </c>
      <c r="N182" s="154">
        <f>N171+N169+N165+N163+N156+N141+N139+N110+N97+N85+N74+N59</f>
        <v>130</v>
      </c>
      <c r="O182" s="96" t="s">
        <v>48</v>
      </c>
      <c r="P182" s="87"/>
      <c r="R182" s="168"/>
    </row>
    <row r="183" spans="1:19">
      <c r="A183" s="11"/>
      <c r="B183" s="12"/>
      <c r="C183" s="12"/>
      <c r="D183" s="12"/>
      <c r="E183" s="12"/>
      <c r="F183" s="13"/>
      <c r="G183" s="13"/>
      <c r="H183" s="13"/>
      <c r="I183" s="13"/>
      <c r="J183" s="13"/>
      <c r="K183" s="12"/>
      <c r="L183" s="13"/>
      <c r="M183" s="13"/>
      <c r="N183" s="13"/>
      <c r="O183" s="12"/>
      <c r="P183" s="13"/>
      <c r="Q183" s="13"/>
      <c r="R183" s="123"/>
      <c r="S183" s="13"/>
    </row>
    <row r="184" spans="1:19">
      <c r="M184" s="122" t="s">
        <v>154</v>
      </c>
      <c r="N184" s="154">
        <f>N171+N169+N165+N163+N158+N146+N144+N112+N99+N87+N76+N64+N61</f>
        <v>130</v>
      </c>
      <c r="O184" s="96" t="s">
        <v>48</v>
      </c>
      <c r="P184" s="87"/>
      <c r="R184" s="123"/>
    </row>
    <row r="185" spans="1:19">
      <c r="A185" s="11"/>
      <c r="B185" s="12"/>
      <c r="C185" s="12"/>
      <c r="D185" s="12"/>
      <c r="E185" s="12"/>
      <c r="F185" s="13"/>
      <c r="G185" s="13"/>
      <c r="H185" s="13"/>
      <c r="I185" s="13"/>
      <c r="J185" s="13"/>
      <c r="K185" s="12"/>
      <c r="L185" s="13"/>
      <c r="M185" s="13"/>
      <c r="N185" s="13"/>
      <c r="O185" s="12"/>
      <c r="P185" s="13"/>
      <c r="Q185" s="13"/>
      <c r="R185" s="123"/>
      <c r="S185" s="13"/>
    </row>
    <row r="188" spans="1:19" ht="20.100000000000001">
      <c r="B188" s="159" t="s">
        <v>155</v>
      </c>
      <c r="C188" s="159"/>
      <c r="D188" s="159"/>
      <c r="E188" s="159"/>
      <c r="F188" s="159"/>
      <c r="G188" s="159"/>
      <c r="H188" s="159"/>
      <c r="I188" s="159"/>
      <c r="J188" s="159"/>
      <c r="K188" s="159"/>
      <c r="L188" s="159"/>
      <c r="M188" s="159"/>
      <c r="N188" s="159"/>
      <c r="O188" s="159"/>
      <c r="P188" s="159"/>
      <c r="Q188" s="159"/>
      <c r="R188" s="159"/>
      <c r="S188" s="159"/>
    </row>
    <row r="189" spans="1:19">
      <c r="A189" s="11"/>
      <c r="B189" s="12"/>
      <c r="C189" s="12"/>
      <c r="D189" s="12"/>
      <c r="E189" s="12"/>
      <c r="F189" s="13"/>
      <c r="G189" s="13"/>
      <c r="H189" s="13"/>
      <c r="I189" s="13"/>
      <c r="J189" s="13"/>
      <c r="K189" s="12"/>
      <c r="L189" s="13"/>
      <c r="M189" s="13"/>
      <c r="N189" s="14"/>
      <c r="O189" s="13"/>
      <c r="P189" s="13"/>
      <c r="Q189" s="13"/>
      <c r="R189" s="13"/>
      <c r="S189" s="13"/>
    </row>
    <row r="190" spans="1:19">
      <c r="N190" s="125"/>
      <c r="Q190" s="126"/>
      <c r="R190" s="16"/>
    </row>
    <row r="191" spans="1:19" ht="21">
      <c r="C191" s="50" t="s">
        <v>156</v>
      </c>
      <c r="D191" s="50"/>
      <c r="E191"/>
      <c r="K191" s="51" t="s">
        <v>41</v>
      </c>
      <c r="N191" s="52" t="s">
        <v>42</v>
      </c>
      <c r="Q191" s="127"/>
      <c r="S191" s="15"/>
    </row>
    <row r="192" spans="1:19">
      <c r="E192" s="162" t="s">
        <v>157</v>
      </c>
      <c r="F192" s="162"/>
      <c r="G192" s="162"/>
      <c r="H192" s="162"/>
      <c r="I192" s="162"/>
      <c r="J192" s="162"/>
      <c r="L192" s="59"/>
      <c r="Q192" s="1"/>
    </row>
    <row r="193" spans="1:29" ht="15" thickBot="1">
      <c r="A193" s="1" t="s">
        <v>158</v>
      </c>
      <c r="B193" s="1" t="s">
        <v>159</v>
      </c>
      <c r="C193" s="60" t="s">
        <v>7</v>
      </c>
      <c r="D193" s="63"/>
      <c r="E193" s="162"/>
      <c r="F193" s="162"/>
      <c r="G193" s="162"/>
      <c r="H193" s="162"/>
      <c r="I193" s="162"/>
      <c r="J193" s="162"/>
      <c r="L193" s="59"/>
      <c r="N193" s="65">
        <v>15</v>
      </c>
      <c r="O193" s="59" t="s">
        <v>48</v>
      </c>
      <c r="Q193" s="1"/>
    </row>
    <row r="194" spans="1:29">
      <c r="C194" s="128"/>
      <c r="D194"/>
      <c r="E194" s="162"/>
      <c r="F194" s="162"/>
      <c r="G194" s="162"/>
      <c r="H194" s="162"/>
      <c r="I194" s="162"/>
      <c r="J194" s="162"/>
      <c r="Q194" s="1" t="b">
        <v>1</v>
      </c>
    </row>
    <row r="195" spans="1:29">
      <c r="C195" s="96"/>
      <c r="E195" s="170" t="s">
        <v>160</v>
      </c>
      <c r="F195" s="170"/>
      <c r="G195" s="170"/>
      <c r="H195" s="170"/>
      <c r="I195" s="170"/>
      <c r="J195" s="170"/>
      <c r="L195" s="59"/>
      <c r="Q195" s="1"/>
      <c r="Y195"/>
      <c r="Z195"/>
      <c r="AA195"/>
      <c r="AB195"/>
      <c r="AC195"/>
    </row>
    <row r="196" spans="1:29" ht="15" thickBot="1">
      <c r="A196" s="1" t="s">
        <v>158</v>
      </c>
      <c r="B196" s="1" t="s">
        <v>161</v>
      </c>
      <c r="C196" s="60" t="s">
        <v>7</v>
      </c>
      <c r="D196" s="63"/>
      <c r="E196" s="170"/>
      <c r="F196" s="170"/>
      <c r="G196" s="170"/>
      <c r="H196" s="170"/>
      <c r="I196" s="170"/>
      <c r="J196" s="170"/>
      <c r="L196" s="59"/>
      <c r="N196" s="65">
        <v>15</v>
      </c>
      <c r="O196" s="59" t="s">
        <v>48</v>
      </c>
      <c r="Q196" s="1"/>
      <c r="Y196"/>
      <c r="Z196"/>
      <c r="AA196"/>
      <c r="AB196"/>
      <c r="AC196"/>
    </row>
    <row r="197" spans="1:29">
      <c r="B197" s="1"/>
      <c r="C197" s="128"/>
      <c r="D197"/>
      <c r="E197" s="170"/>
      <c r="F197" s="170"/>
      <c r="G197" s="170"/>
      <c r="H197" s="170"/>
      <c r="I197" s="170"/>
      <c r="J197" s="170"/>
      <c r="Q197" s="1" t="b">
        <v>1</v>
      </c>
      <c r="Y197"/>
      <c r="Z197"/>
      <c r="AA197"/>
      <c r="AB197"/>
      <c r="AC197"/>
    </row>
    <row r="198" spans="1:29">
      <c r="B198" s="1"/>
      <c r="C198" s="129"/>
      <c r="D198" s="130"/>
      <c r="E198" s="130"/>
      <c r="F198" s="130"/>
      <c r="G198" s="130"/>
      <c r="H198" s="130"/>
      <c r="I198" s="130"/>
      <c r="J198" s="130"/>
      <c r="K198" s="131"/>
      <c r="L198" s="130"/>
      <c r="M198" s="130"/>
      <c r="Q198" s="1"/>
      <c r="Y198"/>
      <c r="Z198"/>
      <c r="AA198"/>
      <c r="AB198"/>
      <c r="AC198"/>
    </row>
    <row r="199" spans="1:29">
      <c r="B199" s="1"/>
      <c r="C199" s="129"/>
      <c r="D199" s="130"/>
      <c r="E199" s="171" t="s">
        <v>162</v>
      </c>
      <c r="F199" s="171"/>
      <c r="G199" s="171"/>
      <c r="H199" s="171"/>
      <c r="I199" s="171"/>
      <c r="J199" s="171"/>
      <c r="K199" s="131"/>
      <c r="L199" s="130"/>
      <c r="M199" s="130"/>
      <c r="Q199" s="1"/>
      <c r="Y199"/>
      <c r="Z199"/>
      <c r="AA199"/>
      <c r="AB199"/>
      <c r="AC199"/>
    </row>
    <row r="200" spans="1:29" ht="15" thickBot="1">
      <c r="A200" s="1" t="s">
        <v>163</v>
      </c>
      <c r="B200" s="1" t="s">
        <v>159</v>
      </c>
      <c r="C200" s="60" t="s">
        <v>7</v>
      </c>
      <c r="D200" s="63"/>
      <c r="E200" s="171"/>
      <c r="F200" s="171"/>
      <c r="G200" s="171"/>
      <c r="H200" s="171"/>
      <c r="I200" s="171"/>
      <c r="J200" s="171"/>
      <c r="K200" s="131"/>
      <c r="L200" s="130"/>
      <c r="M200" s="130"/>
      <c r="N200" s="65">
        <v>5</v>
      </c>
      <c r="O200" s="59" t="s">
        <v>48</v>
      </c>
      <c r="Q200" s="1"/>
      <c r="Y200"/>
      <c r="Z200"/>
      <c r="AA200"/>
      <c r="AB200"/>
      <c r="AC200"/>
    </row>
    <row r="201" spans="1:29">
      <c r="B201" s="1"/>
      <c r="C201" s="130"/>
      <c r="D201" s="130"/>
      <c r="E201" s="171"/>
      <c r="F201" s="171"/>
      <c r="G201" s="171"/>
      <c r="H201" s="171"/>
      <c r="I201" s="171"/>
      <c r="J201" s="171"/>
      <c r="K201" s="131"/>
      <c r="L201" s="130"/>
      <c r="M201" s="130"/>
      <c r="Q201" s="1"/>
      <c r="Y201"/>
      <c r="Z201"/>
      <c r="AA201"/>
      <c r="AB201"/>
      <c r="AC201"/>
    </row>
    <row r="202" spans="1:29">
      <c r="B202" s="1"/>
      <c r="C202" s="129"/>
      <c r="D202" s="130"/>
      <c r="E202" s="171" t="s">
        <v>164</v>
      </c>
      <c r="F202" s="171"/>
      <c r="G202" s="171"/>
      <c r="H202" s="171"/>
      <c r="I202" s="171"/>
      <c r="J202" s="171"/>
      <c r="K202" s="131"/>
      <c r="L202" s="130"/>
      <c r="M202" s="130"/>
      <c r="Q202" s="1"/>
      <c r="Y202"/>
      <c r="Z202"/>
      <c r="AA202"/>
      <c r="AB202"/>
      <c r="AC202"/>
    </row>
    <row r="203" spans="1:29" ht="15" thickBot="1">
      <c r="A203" s="1" t="s">
        <v>163</v>
      </c>
      <c r="B203" s="1" t="s">
        <v>161</v>
      </c>
      <c r="C203" s="60" t="s">
        <v>7</v>
      </c>
      <c r="D203" s="63"/>
      <c r="E203" s="171"/>
      <c r="F203" s="171"/>
      <c r="G203" s="171"/>
      <c r="H203" s="171"/>
      <c r="I203" s="171"/>
      <c r="J203" s="171"/>
      <c r="K203" s="131"/>
      <c r="L203" s="130"/>
      <c r="M203" s="130"/>
      <c r="N203" s="65">
        <v>5</v>
      </c>
      <c r="O203" s="59" t="s">
        <v>48</v>
      </c>
      <c r="Q203" s="1"/>
      <c r="Y203"/>
      <c r="Z203"/>
      <c r="AA203"/>
      <c r="AB203"/>
      <c r="AC203"/>
    </row>
    <row r="204" spans="1:29">
      <c r="B204" s="1"/>
      <c r="C204" s="130"/>
      <c r="D204" s="130"/>
      <c r="E204" s="171"/>
      <c r="F204" s="171"/>
      <c r="G204" s="171"/>
      <c r="H204" s="171"/>
      <c r="I204" s="171"/>
      <c r="J204" s="171"/>
      <c r="K204" s="131"/>
      <c r="L204" s="130"/>
      <c r="M204" s="130"/>
      <c r="Q204" s="1"/>
      <c r="Y204"/>
      <c r="Z204"/>
      <c r="AA204"/>
      <c r="AB204"/>
      <c r="AC204"/>
    </row>
    <row r="205" spans="1:29" ht="21">
      <c r="B205" s="1"/>
      <c r="C205" s="132" t="s">
        <v>165</v>
      </c>
      <c r="D205" s="50"/>
      <c r="E205" s="50"/>
      <c r="F205" s="50"/>
      <c r="G205" s="50"/>
      <c r="H205" s="50"/>
      <c r="I205" s="50"/>
      <c r="J205" s="50"/>
      <c r="K205" s="133"/>
      <c r="L205" s="50"/>
      <c r="M205" s="50"/>
      <c r="Q205" s="1"/>
      <c r="Y205"/>
      <c r="Z205"/>
      <c r="AA205"/>
      <c r="AB205"/>
      <c r="AC205"/>
    </row>
    <row r="206" spans="1:29">
      <c r="B206" s="1"/>
      <c r="C206" s="87"/>
      <c r="D206"/>
      <c r="E206" s="172" t="s">
        <v>166</v>
      </c>
      <c r="F206" s="172"/>
      <c r="G206" s="172"/>
      <c r="H206" s="172"/>
      <c r="I206" s="172"/>
      <c r="J206" s="172"/>
      <c r="Q206" s="1" t="b">
        <v>1</v>
      </c>
      <c r="Y206"/>
      <c r="Z206"/>
      <c r="AA206"/>
      <c r="AB206"/>
      <c r="AC206"/>
    </row>
    <row r="207" spans="1:29">
      <c r="B207" s="1"/>
      <c r="C207" s="87"/>
      <c r="D207"/>
      <c r="E207" s="172"/>
      <c r="F207" s="172"/>
      <c r="G207" s="172"/>
      <c r="H207" s="172"/>
      <c r="I207" s="172"/>
      <c r="J207" s="172"/>
      <c r="Q207" s="1"/>
      <c r="Y207"/>
      <c r="Z207"/>
      <c r="AA207"/>
      <c r="AB207"/>
      <c r="AC207"/>
    </row>
    <row r="208" spans="1:29" ht="15" thickBot="1">
      <c r="A208" s="1" t="s">
        <v>167</v>
      </c>
      <c r="B208" s="1" t="s">
        <v>159</v>
      </c>
      <c r="C208" s="60" t="s">
        <v>7</v>
      </c>
      <c r="D208" s="63"/>
      <c r="E208" s="172"/>
      <c r="F208" s="172"/>
      <c r="G208" s="172"/>
      <c r="H208" s="172"/>
      <c r="I208" s="172"/>
      <c r="J208" s="172"/>
      <c r="N208" s="65">
        <v>15</v>
      </c>
      <c r="O208" s="59" t="s">
        <v>48</v>
      </c>
      <c r="Q208" s="1"/>
      <c r="Y208"/>
      <c r="Z208"/>
      <c r="AA208"/>
      <c r="AB208"/>
      <c r="AC208"/>
    </row>
    <row r="209" spans="1:29">
      <c r="B209" s="1"/>
      <c r="C209" s="128"/>
      <c r="D209"/>
      <c r="E209" s="172"/>
      <c r="F209" s="172"/>
      <c r="G209" s="172"/>
      <c r="H209" s="172"/>
      <c r="I209" s="172"/>
      <c r="J209" s="172"/>
      <c r="Q209" s="1"/>
      <c r="Y209"/>
      <c r="Z209"/>
      <c r="AA209"/>
      <c r="AB209"/>
      <c r="AC209"/>
    </row>
    <row r="210" spans="1:29">
      <c r="B210" s="1"/>
      <c r="C210" s="87"/>
      <c r="D210"/>
      <c r="E210" s="172" t="s">
        <v>168</v>
      </c>
      <c r="F210" s="172"/>
      <c r="G210" s="172"/>
      <c r="H210" s="172"/>
      <c r="I210" s="172"/>
      <c r="J210" s="172"/>
      <c r="Q210" s="1" t="b">
        <v>1</v>
      </c>
      <c r="Y210"/>
      <c r="Z210"/>
      <c r="AA210"/>
      <c r="AB210"/>
      <c r="AC210"/>
    </row>
    <row r="211" spans="1:29">
      <c r="B211" s="1"/>
      <c r="C211" s="87"/>
      <c r="D211"/>
      <c r="E211" s="172"/>
      <c r="F211" s="172"/>
      <c r="G211" s="172"/>
      <c r="H211" s="172"/>
      <c r="I211" s="172"/>
      <c r="J211" s="172"/>
      <c r="Q211" s="1"/>
      <c r="Y211"/>
      <c r="Z211"/>
      <c r="AA211"/>
      <c r="AB211"/>
      <c r="AC211"/>
    </row>
    <row r="212" spans="1:29" ht="15" thickBot="1">
      <c r="A212" s="1" t="s">
        <v>167</v>
      </c>
      <c r="B212" s="1" t="s">
        <v>161</v>
      </c>
      <c r="C212" s="60" t="s">
        <v>7</v>
      </c>
      <c r="D212" s="63"/>
      <c r="E212" s="172"/>
      <c r="F212" s="172"/>
      <c r="G212" s="172"/>
      <c r="H212" s="172"/>
      <c r="I212" s="172"/>
      <c r="J212" s="172"/>
      <c r="N212" s="65">
        <v>15</v>
      </c>
      <c r="O212" s="59" t="s">
        <v>48</v>
      </c>
      <c r="Q212" s="1"/>
      <c r="Y212"/>
      <c r="Z212"/>
      <c r="AA212"/>
      <c r="AB212"/>
      <c r="AC212"/>
    </row>
    <row r="213" spans="1:29">
      <c r="B213" s="1"/>
      <c r="C213" s="128"/>
      <c r="D213"/>
      <c r="E213" s="172"/>
      <c r="F213" s="172"/>
      <c r="G213" s="172"/>
      <c r="H213" s="172"/>
      <c r="I213" s="172"/>
      <c r="J213" s="172"/>
      <c r="Q213" s="1"/>
      <c r="Y213"/>
      <c r="Z213"/>
      <c r="AA213"/>
      <c r="AB213"/>
      <c r="AC213"/>
    </row>
    <row r="214" spans="1:29">
      <c r="B214" s="1"/>
      <c r="C214" s="128"/>
      <c r="D214"/>
      <c r="E214" s="169" t="s">
        <v>169</v>
      </c>
      <c r="F214" s="169"/>
      <c r="G214" s="169"/>
      <c r="H214" s="169"/>
      <c r="I214" s="169"/>
      <c r="J214" s="169"/>
      <c r="Q214" s="1"/>
      <c r="Y214"/>
      <c r="Z214"/>
      <c r="AA214"/>
      <c r="AB214"/>
      <c r="AC214"/>
    </row>
    <row r="215" spans="1:29" ht="15" thickBot="1">
      <c r="A215" s="1" t="s">
        <v>170</v>
      </c>
      <c r="B215" s="1" t="s">
        <v>159</v>
      </c>
      <c r="C215" s="60" t="s">
        <v>7</v>
      </c>
      <c r="D215" s="63"/>
      <c r="E215" s="169"/>
      <c r="F215" s="169"/>
      <c r="G215" s="169"/>
      <c r="H215" s="169"/>
      <c r="I215" s="169"/>
      <c r="J215" s="169"/>
      <c r="N215" s="65">
        <v>5</v>
      </c>
      <c r="O215" s="59" t="s">
        <v>48</v>
      </c>
      <c r="Q215" s="1" t="b">
        <v>1</v>
      </c>
      <c r="Y215"/>
      <c r="Z215"/>
      <c r="AA215"/>
      <c r="AB215"/>
      <c r="AC215"/>
    </row>
    <row r="216" spans="1:29">
      <c r="B216" s="1"/>
      <c r="C216" s="128"/>
      <c r="D216"/>
      <c r="E216" s="169"/>
      <c r="F216" s="169"/>
      <c r="G216" s="169"/>
      <c r="H216" s="169"/>
      <c r="I216" s="169"/>
      <c r="J216" s="169"/>
      <c r="Q216" s="1"/>
      <c r="Y216"/>
      <c r="Z216"/>
      <c r="AA216"/>
      <c r="AB216"/>
      <c r="AC216"/>
    </row>
    <row r="217" spans="1:29">
      <c r="B217" s="1"/>
      <c r="C217" s="128"/>
      <c r="D217"/>
      <c r="E217" s="169" t="s">
        <v>171</v>
      </c>
      <c r="F217" s="169"/>
      <c r="G217" s="169"/>
      <c r="H217" s="169"/>
      <c r="I217" s="169"/>
      <c r="J217" s="169"/>
      <c r="Q217" s="1"/>
      <c r="Y217"/>
      <c r="Z217"/>
      <c r="AA217"/>
      <c r="AB217"/>
      <c r="AC217"/>
    </row>
    <row r="218" spans="1:29" ht="15" thickBot="1">
      <c r="A218" s="1" t="s">
        <v>170</v>
      </c>
      <c r="B218" s="1" t="s">
        <v>161</v>
      </c>
      <c r="C218" s="60" t="s">
        <v>7</v>
      </c>
      <c r="D218" s="63"/>
      <c r="E218" s="169"/>
      <c r="F218" s="169"/>
      <c r="G218" s="169"/>
      <c r="H218" s="169"/>
      <c r="I218" s="169"/>
      <c r="J218" s="169"/>
      <c r="N218" s="65">
        <v>5</v>
      </c>
      <c r="O218" s="59" t="s">
        <v>48</v>
      </c>
      <c r="Q218" s="1" t="b">
        <v>1</v>
      </c>
      <c r="Y218"/>
      <c r="Z218"/>
      <c r="AA218"/>
      <c r="AB218"/>
      <c r="AC218"/>
    </row>
    <row r="219" spans="1:29">
      <c r="B219" s="1"/>
      <c r="C219" s="128"/>
      <c r="D219"/>
      <c r="E219" s="169"/>
      <c r="F219" s="169"/>
      <c r="G219" s="169"/>
      <c r="H219" s="169"/>
      <c r="I219" s="169"/>
      <c r="J219" s="169"/>
      <c r="Q219" s="1"/>
      <c r="Y219"/>
      <c r="Z219"/>
      <c r="AA219"/>
      <c r="AB219"/>
      <c r="AC219"/>
    </row>
    <row r="220" spans="1:29">
      <c r="B220" s="1"/>
      <c r="C220" s="128"/>
      <c r="D220"/>
      <c r="E220" s="169" t="s">
        <v>172</v>
      </c>
      <c r="F220" s="169"/>
      <c r="G220" s="169"/>
      <c r="H220" s="169"/>
      <c r="I220" s="169"/>
      <c r="J220" s="169"/>
      <c r="Q220" s="1"/>
      <c r="Y220"/>
      <c r="Z220"/>
      <c r="AA220"/>
      <c r="AB220"/>
      <c r="AC220"/>
    </row>
    <row r="221" spans="1:29" ht="15" thickBot="1">
      <c r="A221" s="1" t="s">
        <v>173</v>
      </c>
      <c r="B221" s="1" t="s">
        <v>159</v>
      </c>
      <c r="C221" s="60" t="s">
        <v>7</v>
      </c>
      <c r="D221" s="63"/>
      <c r="E221" s="169"/>
      <c r="F221" s="169"/>
      <c r="G221" s="169"/>
      <c r="H221" s="169"/>
      <c r="I221" s="169"/>
      <c r="J221" s="169"/>
      <c r="N221" s="65">
        <v>5</v>
      </c>
      <c r="O221" s="59" t="s">
        <v>48</v>
      </c>
      <c r="Q221" s="1"/>
      <c r="Y221"/>
      <c r="Z221"/>
      <c r="AA221"/>
      <c r="AB221"/>
      <c r="AC221"/>
    </row>
    <row r="222" spans="1:29">
      <c r="B222" s="1"/>
      <c r="C222" s="135"/>
      <c r="D222" s="63"/>
      <c r="E222" s="169"/>
      <c r="F222" s="169"/>
      <c r="G222" s="169"/>
      <c r="H222" s="169"/>
      <c r="I222" s="169"/>
      <c r="J222" s="169"/>
      <c r="Q222" s="1"/>
      <c r="Y222"/>
      <c r="Z222"/>
      <c r="AA222"/>
      <c r="AB222"/>
      <c r="AC222"/>
    </row>
    <row r="223" spans="1:29">
      <c r="B223" s="1"/>
      <c r="C223" s="128"/>
      <c r="D223"/>
      <c r="E223" s="169" t="s">
        <v>174</v>
      </c>
      <c r="F223" s="169"/>
      <c r="G223" s="169"/>
      <c r="H223" s="169"/>
      <c r="I223" s="169"/>
      <c r="J223" s="169"/>
      <c r="Q223" s="1"/>
      <c r="Y223"/>
      <c r="Z223"/>
      <c r="AA223"/>
      <c r="AB223"/>
      <c r="AC223"/>
    </row>
    <row r="224" spans="1:29" ht="15" thickBot="1">
      <c r="A224" s="1" t="s">
        <v>173</v>
      </c>
      <c r="B224" s="1" t="s">
        <v>161</v>
      </c>
      <c r="C224" s="60" t="s">
        <v>7</v>
      </c>
      <c r="D224" s="63"/>
      <c r="E224" s="169"/>
      <c r="F224" s="169"/>
      <c r="G224" s="169"/>
      <c r="H224" s="169"/>
      <c r="I224" s="169"/>
      <c r="J224" s="169"/>
      <c r="N224" s="65">
        <v>5</v>
      </c>
      <c r="O224" s="59" t="s">
        <v>48</v>
      </c>
      <c r="Q224" s="1"/>
      <c r="Y224"/>
      <c r="Z224"/>
      <c r="AA224"/>
      <c r="AB224"/>
      <c r="AC224"/>
    </row>
    <row r="225" spans="1:29">
      <c r="B225" s="1"/>
      <c r="C225" s="135"/>
      <c r="D225" s="63"/>
      <c r="E225" s="169"/>
      <c r="F225" s="169"/>
      <c r="G225" s="169"/>
      <c r="H225" s="169"/>
      <c r="I225" s="169"/>
      <c r="J225" s="169"/>
      <c r="Q225" s="1"/>
      <c r="Y225"/>
      <c r="Z225"/>
      <c r="AA225"/>
      <c r="AB225"/>
      <c r="AC225"/>
    </row>
    <row r="226" spans="1:29">
      <c r="B226" s="1"/>
      <c r="C226" s="135"/>
      <c r="D226" s="63"/>
      <c r="E226" s="169" t="s">
        <v>175</v>
      </c>
      <c r="F226" s="169"/>
      <c r="G226" s="169"/>
      <c r="H226" s="169"/>
      <c r="I226" s="169"/>
      <c r="J226" s="169"/>
      <c r="Q226" s="1"/>
      <c r="Y226"/>
      <c r="Z226"/>
      <c r="AA226"/>
      <c r="AB226"/>
      <c r="AC226"/>
    </row>
    <row r="227" spans="1:29" ht="15" thickBot="1">
      <c r="A227" s="1" t="s">
        <v>176</v>
      </c>
      <c r="B227" s="1" t="s">
        <v>159</v>
      </c>
      <c r="C227" s="60" t="s">
        <v>7</v>
      </c>
      <c r="D227" s="63"/>
      <c r="E227" s="169"/>
      <c r="F227" s="169"/>
      <c r="G227" s="169"/>
      <c r="H227" s="169"/>
      <c r="I227" s="169"/>
      <c r="J227" s="169"/>
      <c r="N227" s="65">
        <v>10</v>
      </c>
      <c r="O227" s="59" t="s">
        <v>48</v>
      </c>
      <c r="Q227" s="1"/>
      <c r="Y227"/>
      <c r="Z227"/>
      <c r="AA227"/>
      <c r="AB227"/>
      <c r="AC227"/>
    </row>
    <row r="228" spans="1:29">
      <c r="B228" s="1"/>
      <c r="C228" s="135"/>
      <c r="D228" s="63"/>
      <c r="E228" s="169"/>
      <c r="F228" s="169"/>
      <c r="G228" s="169"/>
      <c r="H228" s="169"/>
      <c r="I228" s="169"/>
      <c r="J228" s="169"/>
      <c r="Q228" s="1"/>
      <c r="Y228"/>
      <c r="Z228"/>
      <c r="AA228"/>
      <c r="AB228"/>
      <c r="AC228"/>
    </row>
    <row r="229" spans="1:29">
      <c r="B229" s="1"/>
      <c r="C229" s="135"/>
      <c r="D229" s="63"/>
      <c r="E229" s="169" t="s">
        <v>177</v>
      </c>
      <c r="F229" s="169"/>
      <c r="G229" s="169"/>
      <c r="H229" s="169"/>
      <c r="I229" s="169"/>
      <c r="J229" s="169"/>
      <c r="Q229" s="1"/>
      <c r="Y229"/>
      <c r="Z229"/>
      <c r="AA229"/>
      <c r="AB229"/>
      <c r="AC229"/>
    </row>
    <row r="230" spans="1:29" ht="15" thickBot="1">
      <c r="A230" s="1" t="s">
        <v>176</v>
      </c>
      <c r="B230" s="1" t="s">
        <v>161</v>
      </c>
      <c r="C230" s="60" t="s">
        <v>7</v>
      </c>
      <c r="D230" s="63"/>
      <c r="E230" s="169"/>
      <c r="F230" s="169"/>
      <c r="G230" s="169"/>
      <c r="H230" s="169"/>
      <c r="I230" s="169"/>
      <c r="J230" s="169"/>
      <c r="N230" s="65">
        <v>10</v>
      </c>
      <c r="O230" s="59" t="s">
        <v>48</v>
      </c>
      <c r="Q230" s="1"/>
      <c r="Y230"/>
      <c r="Z230"/>
      <c r="AA230"/>
      <c r="AB230"/>
      <c r="AC230"/>
    </row>
    <row r="231" spans="1:29">
      <c r="B231" s="1"/>
      <c r="C231" s="135"/>
      <c r="D231" s="63"/>
      <c r="E231" s="169"/>
      <c r="F231" s="169"/>
      <c r="G231" s="169"/>
      <c r="H231" s="169"/>
      <c r="I231" s="169"/>
      <c r="J231" s="169"/>
      <c r="Q231" s="1"/>
      <c r="Y231"/>
      <c r="Z231"/>
      <c r="AA231"/>
      <c r="AB231"/>
      <c r="AC231"/>
    </row>
    <row r="232" spans="1:29">
      <c r="B232" s="1"/>
      <c r="C232" s="135"/>
      <c r="D232" s="63"/>
      <c r="E232" s="169" t="s">
        <v>178</v>
      </c>
      <c r="F232" s="169"/>
      <c r="G232" s="169"/>
      <c r="H232" s="169"/>
      <c r="I232" s="169"/>
      <c r="J232" s="169"/>
      <c r="Q232" s="1"/>
      <c r="Y232"/>
      <c r="Z232"/>
      <c r="AA232"/>
      <c r="AB232"/>
      <c r="AC232"/>
    </row>
    <row r="233" spans="1:29" ht="15" thickBot="1">
      <c r="A233" s="1" t="s">
        <v>179</v>
      </c>
      <c r="B233" s="1" t="s">
        <v>159</v>
      </c>
      <c r="C233" s="60" t="s">
        <v>7</v>
      </c>
      <c r="D233" s="63"/>
      <c r="E233" s="169"/>
      <c r="F233" s="169"/>
      <c r="G233" s="169"/>
      <c r="H233" s="169"/>
      <c r="I233" s="169"/>
      <c r="J233" s="169"/>
      <c r="N233" s="65">
        <v>10</v>
      </c>
      <c r="O233" s="59" t="s">
        <v>48</v>
      </c>
      <c r="Q233" s="1"/>
      <c r="Y233"/>
      <c r="Z233"/>
      <c r="AA233"/>
      <c r="AB233"/>
      <c r="AC233"/>
    </row>
    <row r="234" spans="1:29">
      <c r="B234" s="1"/>
      <c r="C234" s="135"/>
      <c r="D234" s="63"/>
      <c r="E234" s="169"/>
      <c r="F234" s="169"/>
      <c r="G234" s="169"/>
      <c r="H234" s="169"/>
      <c r="I234" s="169"/>
      <c r="J234" s="169"/>
      <c r="Q234" s="1"/>
      <c r="Y234"/>
      <c r="Z234"/>
      <c r="AA234"/>
      <c r="AB234"/>
      <c r="AC234"/>
    </row>
    <row r="235" spans="1:29">
      <c r="B235" s="1"/>
      <c r="C235" s="135"/>
      <c r="D235" s="63"/>
      <c r="E235" s="169" t="s">
        <v>180</v>
      </c>
      <c r="F235" s="169"/>
      <c r="G235" s="169"/>
      <c r="H235" s="169"/>
      <c r="I235" s="169"/>
      <c r="J235" s="169"/>
      <c r="Q235" s="1"/>
      <c r="Y235"/>
      <c r="Z235"/>
      <c r="AA235"/>
      <c r="AB235"/>
      <c r="AC235"/>
    </row>
    <row r="236" spans="1:29" ht="15" thickBot="1">
      <c r="A236" s="1" t="s">
        <v>179</v>
      </c>
      <c r="B236" s="1" t="s">
        <v>161</v>
      </c>
      <c r="C236" s="60" t="s">
        <v>7</v>
      </c>
      <c r="D236" s="63"/>
      <c r="E236" s="169"/>
      <c r="F236" s="169"/>
      <c r="G236" s="169"/>
      <c r="H236" s="169"/>
      <c r="I236" s="169"/>
      <c r="J236" s="169"/>
      <c r="N236" s="65">
        <v>10</v>
      </c>
      <c r="O236" s="59" t="s">
        <v>48</v>
      </c>
      <c r="Q236" s="1"/>
      <c r="Y236"/>
      <c r="Z236"/>
      <c r="AA236"/>
      <c r="AB236"/>
      <c r="AC236"/>
    </row>
    <row r="237" spans="1:29">
      <c r="B237" s="1"/>
      <c r="C237" s="135"/>
      <c r="D237" s="63"/>
      <c r="E237" s="169"/>
      <c r="F237" s="169"/>
      <c r="G237" s="169"/>
      <c r="H237" s="169"/>
      <c r="I237" s="169"/>
      <c r="J237" s="169"/>
      <c r="Q237" s="1"/>
      <c r="Y237"/>
      <c r="Z237"/>
      <c r="AA237"/>
      <c r="AB237"/>
      <c r="AC237"/>
    </row>
    <row r="238" spans="1:29">
      <c r="B238" s="1"/>
      <c r="C238" s="87"/>
      <c r="D238"/>
      <c r="E238" s="134"/>
      <c r="F238" s="134"/>
      <c r="G238" s="134"/>
      <c r="H238" s="134"/>
      <c r="I238" s="134"/>
      <c r="J238" s="134"/>
      <c r="Q238" s="1"/>
      <c r="Y238"/>
      <c r="Z238"/>
      <c r="AA238"/>
      <c r="AB238"/>
      <c r="AC238"/>
    </row>
    <row r="239" spans="1:29" ht="21">
      <c r="B239" s="1"/>
      <c r="C239" s="132" t="s">
        <v>181</v>
      </c>
      <c r="D239" s="50"/>
      <c r="E239"/>
      <c r="Q239" s="1"/>
      <c r="Y239"/>
      <c r="Z239"/>
      <c r="AA239"/>
      <c r="AB239"/>
      <c r="AC239"/>
    </row>
    <row r="240" spans="1:29">
      <c r="B240" s="1"/>
      <c r="C240" s="96"/>
      <c r="E240" s="169" t="s">
        <v>182</v>
      </c>
      <c r="F240" s="169"/>
      <c r="G240" s="169"/>
      <c r="H240" s="169"/>
      <c r="I240" s="169"/>
      <c r="J240" s="169"/>
      <c r="Q240" s="1" t="b">
        <v>1</v>
      </c>
      <c r="Y240"/>
      <c r="Z240"/>
      <c r="AA240"/>
      <c r="AB240"/>
      <c r="AC240"/>
    </row>
    <row r="241" spans="1:29" ht="15" thickBot="1">
      <c r="A241" s="1" t="s">
        <v>183</v>
      </c>
      <c r="B241" s="1" t="s">
        <v>159</v>
      </c>
      <c r="C241" s="60" t="s">
        <v>7</v>
      </c>
      <c r="D241" s="63"/>
      <c r="E241" s="169"/>
      <c r="F241" s="169"/>
      <c r="G241" s="169"/>
      <c r="H241" s="169"/>
      <c r="I241" s="169"/>
      <c r="J241" s="169"/>
      <c r="K241" s="136"/>
      <c r="L241" s="137"/>
      <c r="M241" s="137"/>
      <c r="N241" s="65">
        <v>10</v>
      </c>
      <c r="O241" s="59" t="s">
        <v>48</v>
      </c>
      <c r="Q241" s="1"/>
      <c r="Y241"/>
      <c r="Z241"/>
      <c r="AA241"/>
      <c r="AB241"/>
      <c r="AC241"/>
    </row>
    <row r="242" spans="1:29">
      <c r="B242" s="1"/>
      <c r="C242" s="138"/>
      <c r="D242" s="139"/>
      <c r="E242" s="169"/>
      <c r="F242" s="169"/>
      <c r="G242" s="169"/>
      <c r="H242" s="169"/>
      <c r="I242" s="169"/>
      <c r="J242" s="169"/>
      <c r="K242" s="140"/>
      <c r="L242" s="139"/>
      <c r="M242" s="139"/>
      <c r="Q242" s="1"/>
      <c r="Y242"/>
      <c r="Z242"/>
      <c r="AA242"/>
      <c r="AB242"/>
      <c r="AC242"/>
    </row>
    <row r="243" spans="1:29">
      <c r="B243" s="1"/>
      <c r="C243" s="96"/>
      <c r="E243" s="169" t="s">
        <v>184</v>
      </c>
      <c r="F243" s="169"/>
      <c r="G243" s="169"/>
      <c r="H243" s="169"/>
      <c r="I243" s="169"/>
      <c r="J243" s="169"/>
      <c r="Q243" s="1" t="b">
        <v>1</v>
      </c>
      <c r="Y243"/>
      <c r="Z243"/>
      <c r="AA243"/>
      <c r="AB243"/>
      <c r="AC243"/>
    </row>
    <row r="244" spans="1:29" ht="15" thickBot="1">
      <c r="A244" s="1" t="s">
        <v>183</v>
      </c>
      <c r="B244" s="1" t="s">
        <v>161</v>
      </c>
      <c r="C244" s="60" t="s">
        <v>7</v>
      </c>
      <c r="D244" s="63"/>
      <c r="E244" s="169"/>
      <c r="F244" s="169"/>
      <c r="G244" s="169"/>
      <c r="H244" s="169"/>
      <c r="I244" s="169"/>
      <c r="J244" s="169"/>
      <c r="K244" s="136"/>
      <c r="L244" s="137"/>
      <c r="M244" s="137"/>
      <c r="N244" s="65">
        <v>10</v>
      </c>
      <c r="O244" s="59" t="s">
        <v>48</v>
      </c>
      <c r="Q244" s="1"/>
      <c r="Y244"/>
      <c r="Z244"/>
      <c r="AA244"/>
      <c r="AB244"/>
      <c r="AC244"/>
    </row>
    <row r="245" spans="1:29">
      <c r="B245" s="1"/>
      <c r="C245" s="138"/>
      <c r="D245" s="139"/>
      <c r="E245" s="169"/>
      <c r="F245" s="169"/>
      <c r="G245" s="169"/>
      <c r="H245" s="169"/>
      <c r="I245" s="169"/>
      <c r="J245" s="169"/>
      <c r="K245" s="140"/>
      <c r="L245" s="139"/>
      <c r="M245" s="139"/>
      <c r="Q245" s="1"/>
      <c r="Y245"/>
      <c r="Z245"/>
      <c r="AA245"/>
      <c r="AB245"/>
      <c r="AC245"/>
    </row>
    <row r="246" spans="1:29" ht="21">
      <c r="B246" s="1"/>
      <c r="C246" s="132" t="s">
        <v>185</v>
      </c>
      <c r="D246" s="50"/>
      <c r="E246" s="50"/>
      <c r="F246" s="50"/>
      <c r="G246" s="50"/>
      <c r="H246" s="50"/>
      <c r="I246" s="50"/>
      <c r="J246" s="50"/>
      <c r="K246" s="133"/>
      <c r="L246" s="50"/>
      <c r="M246" s="50"/>
      <c r="Q246" s="1"/>
      <c r="Y246"/>
      <c r="Z246"/>
      <c r="AA246"/>
      <c r="AB246"/>
      <c r="AC246"/>
    </row>
    <row r="247" spans="1:29" ht="15" thickBot="1">
      <c r="A247" s="1" t="s">
        <v>186</v>
      </c>
      <c r="B247" s="1" t="s">
        <v>159</v>
      </c>
      <c r="C247" s="60" t="s">
        <v>7</v>
      </c>
      <c r="D247" s="63"/>
      <c r="E247" s="169" t="s">
        <v>187</v>
      </c>
      <c r="F247" s="169"/>
      <c r="G247" s="169"/>
      <c r="H247" s="169"/>
      <c r="I247" s="169"/>
      <c r="J247" s="169"/>
      <c r="K247" s="49"/>
      <c r="L247" s="27"/>
      <c r="M247" s="27"/>
      <c r="N247" s="65">
        <v>5</v>
      </c>
      <c r="O247" s="59" t="s">
        <v>48</v>
      </c>
      <c r="Q247" s="1" t="b">
        <v>1</v>
      </c>
      <c r="Y247"/>
      <c r="Z247"/>
      <c r="AA247"/>
      <c r="AB247"/>
      <c r="AC247"/>
    </row>
    <row r="248" spans="1:29">
      <c r="B248" s="1"/>
      <c r="C248" s="80"/>
      <c r="D248" s="63"/>
      <c r="E248" s="134"/>
      <c r="F248" s="134"/>
      <c r="G248" s="134"/>
      <c r="H248" s="134"/>
      <c r="I248" s="134"/>
      <c r="J248" s="134"/>
      <c r="K248" s="49"/>
      <c r="L248" s="27"/>
      <c r="M248" s="27"/>
      <c r="N248" s="73"/>
      <c r="O248" s="59"/>
      <c r="Q248" s="1"/>
      <c r="Y248"/>
      <c r="Z248"/>
      <c r="AA248"/>
      <c r="AB248"/>
      <c r="AC248"/>
    </row>
    <row r="249" spans="1:29" ht="15" thickBot="1">
      <c r="A249" s="1" t="s">
        <v>186</v>
      </c>
      <c r="B249" s="1" t="s">
        <v>161</v>
      </c>
      <c r="C249" s="60" t="s">
        <v>7</v>
      </c>
      <c r="D249" s="63"/>
      <c r="E249" s="169" t="s">
        <v>188</v>
      </c>
      <c r="F249" s="169"/>
      <c r="G249" s="169"/>
      <c r="H249" s="169"/>
      <c r="I249" s="169"/>
      <c r="J249" s="169"/>
      <c r="K249" s="49"/>
      <c r="L249" s="27"/>
      <c r="M249" s="27"/>
      <c r="N249" s="65">
        <v>5</v>
      </c>
      <c r="O249" s="59" t="s">
        <v>48</v>
      </c>
      <c r="Q249" s="1" t="b">
        <v>1</v>
      </c>
      <c r="Y249"/>
      <c r="Z249"/>
      <c r="AA249"/>
      <c r="AB249"/>
      <c r="AC249"/>
    </row>
    <row r="250" spans="1:29">
      <c r="B250" s="1"/>
      <c r="C250" s="76"/>
      <c r="E250" s="169" t="s">
        <v>189</v>
      </c>
      <c r="F250" s="169"/>
      <c r="G250" s="169"/>
      <c r="H250" s="169"/>
      <c r="I250" s="169"/>
      <c r="J250" s="169"/>
      <c r="K250" s="141"/>
      <c r="L250" s="142"/>
      <c r="M250" s="142"/>
      <c r="Q250" s="1"/>
      <c r="Y250"/>
      <c r="Z250"/>
      <c r="AA250"/>
      <c r="AB250"/>
      <c r="AC250"/>
    </row>
    <row r="251" spans="1:29" ht="15" thickBot="1">
      <c r="A251" s="1" t="s">
        <v>190</v>
      </c>
      <c r="B251" s="1" t="s">
        <v>159</v>
      </c>
      <c r="C251" s="60" t="s">
        <v>7</v>
      </c>
      <c r="D251" s="63"/>
      <c r="E251" s="143" t="s">
        <v>191</v>
      </c>
      <c r="F251" s="139"/>
      <c r="G251" s="139"/>
      <c r="H251" s="139"/>
      <c r="I251" s="139"/>
      <c r="J251" s="139"/>
      <c r="K251" s="140"/>
      <c r="L251" s="139"/>
      <c r="M251" s="139"/>
      <c r="N251" s="65">
        <v>5</v>
      </c>
      <c r="O251" s="59" t="s">
        <v>48</v>
      </c>
      <c r="Q251" s="1" t="b">
        <v>1</v>
      </c>
      <c r="Y251"/>
      <c r="Z251"/>
      <c r="AA251"/>
      <c r="AB251"/>
      <c r="AC251"/>
    </row>
    <row r="252" spans="1:29">
      <c r="B252" s="1"/>
      <c r="C252" s="128"/>
      <c r="D252"/>
      <c r="E252" s="134"/>
      <c r="F252" s="134"/>
      <c r="G252" s="134"/>
      <c r="H252" s="134"/>
      <c r="I252" s="134"/>
      <c r="J252" s="134"/>
      <c r="Q252" s="1"/>
      <c r="Y252"/>
      <c r="Z252"/>
      <c r="AA252"/>
      <c r="AB252"/>
      <c r="AC252"/>
    </row>
    <row r="253" spans="1:29" ht="15" thickBot="1">
      <c r="A253" s="1" t="s">
        <v>190</v>
      </c>
      <c r="B253" s="1" t="s">
        <v>161</v>
      </c>
      <c r="C253" s="60" t="s">
        <v>7</v>
      </c>
      <c r="D253" s="63"/>
      <c r="E253" s="143" t="s">
        <v>192</v>
      </c>
      <c r="F253" s="139"/>
      <c r="G253" s="139"/>
      <c r="H253" s="139"/>
      <c r="I253" s="139"/>
      <c r="J253" s="139"/>
      <c r="K253" s="140"/>
      <c r="L253" s="139"/>
      <c r="M253" s="139"/>
      <c r="N253" s="65">
        <v>5</v>
      </c>
      <c r="O253" s="59" t="s">
        <v>48</v>
      </c>
      <c r="Q253" s="1" t="b">
        <v>1</v>
      </c>
      <c r="Y253"/>
      <c r="Z253"/>
      <c r="AA253"/>
      <c r="AB253"/>
      <c r="AC253"/>
    </row>
    <row r="254" spans="1:29">
      <c r="B254" s="1"/>
      <c r="C254" s="128"/>
      <c r="D254"/>
      <c r="E254" s="134"/>
      <c r="F254" s="134"/>
      <c r="G254" s="134"/>
      <c r="H254" s="134"/>
      <c r="I254" s="134"/>
      <c r="J254" s="134"/>
      <c r="Q254" s="1"/>
      <c r="Y254"/>
      <c r="Z254"/>
      <c r="AA254"/>
      <c r="AB254"/>
      <c r="AC254"/>
    </row>
    <row r="255" spans="1:29" ht="15" thickBot="1">
      <c r="A255" s="1" t="s">
        <v>193</v>
      </c>
      <c r="B255" s="1" t="s">
        <v>159</v>
      </c>
      <c r="C255" s="60" t="s">
        <v>7</v>
      </c>
      <c r="D255" s="63"/>
      <c r="E255" s="143" t="s">
        <v>194</v>
      </c>
      <c r="F255" s="137"/>
      <c r="G255" s="137"/>
      <c r="H255" s="137"/>
      <c r="I255" s="137"/>
      <c r="J255" s="137"/>
      <c r="K255" s="136"/>
      <c r="L255" s="137"/>
      <c r="M255" s="137"/>
      <c r="N255" s="65">
        <v>5</v>
      </c>
      <c r="O255" s="59" t="s">
        <v>48</v>
      </c>
      <c r="Q255" s="1" t="b">
        <v>1</v>
      </c>
      <c r="Y255"/>
      <c r="Z255"/>
      <c r="AA255"/>
      <c r="AB255"/>
      <c r="AC255"/>
    </row>
    <row r="256" spans="1:29">
      <c r="B256" s="1"/>
      <c r="C256" s="128"/>
      <c r="D256"/>
      <c r="E256" s="134"/>
      <c r="F256" s="134"/>
      <c r="G256" s="134"/>
      <c r="H256" s="134"/>
      <c r="I256" s="134"/>
      <c r="J256" s="134"/>
      <c r="Q256" s="1"/>
      <c r="Y256"/>
      <c r="Z256"/>
      <c r="AA256"/>
      <c r="AB256"/>
      <c r="AC256"/>
    </row>
    <row r="257" spans="1:29" ht="15" thickBot="1">
      <c r="A257" s="1" t="s">
        <v>193</v>
      </c>
      <c r="B257" s="1" t="s">
        <v>161</v>
      </c>
      <c r="C257" s="60" t="s">
        <v>7</v>
      </c>
      <c r="D257" s="63"/>
      <c r="E257" s="143" t="s">
        <v>195</v>
      </c>
      <c r="F257" s="137"/>
      <c r="G257" s="137"/>
      <c r="H257" s="137"/>
      <c r="I257" s="137"/>
      <c r="J257" s="137"/>
      <c r="K257" s="136"/>
      <c r="L257" s="137"/>
      <c r="M257" s="137"/>
      <c r="N257" s="65">
        <v>5</v>
      </c>
      <c r="O257" s="59" t="s">
        <v>48</v>
      </c>
      <c r="Q257" s="1" t="b">
        <v>1</v>
      </c>
      <c r="Y257"/>
      <c r="Z257"/>
      <c r="AA257"/>
      <c r="AB257"/>
      <c r="AC257"/>
    </row>
    <row r="258" spans="1:29">
      <c r="B258" s="1"/>
      <c r="C258" s="128"/>
      <c r="D258"/>
      <c r="E258" s="134"/>
      <c r="F258" s="134"/>
      <c r="G258" s="134"/>
      <c r="H258" s="134"/>
      <c r="I258" s="134"/>
      <c r="J258" s="134"/>
      <c r="Q258" s="1"/>
      <c r="Y258"/>
      <c r="Z258"/>
      <c r="AA258"/>
      <c r="AB258"/>
      <c r="AC258"/>
    </row>
    <row r="259" spans="1:29" ht="15" thickBot="1">
      <c r="A259" s="1" t="s">
        <v>196</v>
      </c>
      <c r="B259" s="1" t="s">
        <v>159</v>
      </c>
      <c r="C259" s="60" t="s">
        <v>7</v>
      </c>
      <c r="D259" s="63"/>
      <c r="E259" s="143" t="s">
        <v>197</v>
      </c>
      <c r="F259" s="137"/>
      <c r="G259" s="137"/>
      <c r="H259" s="137"/>
      <c r="I259" s="137"/>
      <c r="J259" s="137"/>
      <c r="K259" s="136"/>
      <c r="L259" s="137"/>
      <c r="M259" s="137"/>
      <c r="N259" s="65">
        <v>5</v>
      </c>
      <c r="O259" s="59" t="s">
        <v>48</v>
      </c>
      <c r="Q259" s="1" t="b">
        <v>1</v>
      </c>
      <c r="Y259"/>
      <c r="Z259"/>
      <c r="AA259"/>
      <c r="AB259"/>
      <c r="AC259"/>
    </row>
    <row r="260" spans="1:29">
      <c r="B260" s="1"/>
      <c r="C260" s="128"/>
      <c r="D260"/>
      <c r="E260" s="134"/>
      <c r="F260" s="134"/>
      <c r="G260" s="134"/>
      <c r="H260" s="134"/>
      <c r="I260" s="134"/>
      <c r="J260" s="134"/>
      <c r="Q260" s="1"/>
      <c r="Y260"/>
      <c r="Z260"/>
      <c r="AA260"/>
      <c r="AB260"/>
      <c r="AC260"/>
    </row>
    <row r="261" spans="1:29" ht="15" thickBot="1">
      <c r="A261" s="1" t="s">
        <v>196</v>
      </c>
      <c r="B261" s="1" t="s">
        <v>161</v>
      </c>
      <c r="C261" s="60" t="s">
        <v>7</v>
      </c>
      <c r="D261" s="63"/>
      <c r="E261" s="143" t="s">
        <v>198</v>
      </c>
      <c r="F261" s="137"/>
      <c r="G261" s="137"/>
      <c r="H261" s="137"/>
      <c r="I261" s="137"/>
      <c r="J261" s="137"/>
      <c r="K261" s="136"/>
      <c r="L261" s="137"/>
      <c r="M261" s="137"/>
      <c r="N261" s="65">
        <v>5</v>
      </c>
      <c r="O261" s="59" t="s">
        <v>48</v>
      </c>
      <c r="Q261" s="1" t="b">
        <v>1</v>
      </c>
      <c r="Y261"/>
      <c r="Z261"/>
      <c r="AA261"/>
      <c r="AB261"/>
      <c r="AC261"/>
    </row>
    <row r="262" spans="1:29">
      <c r="B262" s="1"/>
      <c r="C262" s="144"/>
      <c r="D262" s="137"/>
      <c r="E262" s="137"/>
      <c r="F262" s="137"/>
      <c r="G262" s="137"/>
      <c r="H262" s="137"/>
      <c r="I262" s="137"/>
      <c r="J262" s="137"/>
      <c r="K262" s="136"/>
      <c r="L262" s="137"/>
      <c r="M262" s="137"/>
      <c r="Q262" s="1"/>
      <c r="Y262"/>
      <c r="Z262"/>
      <c r="AA262"/>
      <c r="AB262"/>
      <c r="AC262"/>
    </row>
    <row r="263" spans="1:29" ht="15" thickBot="1">
      <c r="A263" s="1" t="s">
        <v>199</v>
      </c>
      <c r="B263" s="1" t="s">
        <v>159</v>
      </c>
      <c r="C263" s="60" t="s">
        <v>7</v>
      </c>
      <c r="D263" s="63"/>
      <c r="E263" s="145" t="s">
        <v>200</v>
      </c>
      <c r="F263" s="137"/>
      <c r="G263" s="137"/>
      <c r="H263" s="137"/>
      <c r="I263" s="137"/>
      <c r="J263" s="137"/>
      <c r="K263" s="136"/>
      <c r="L263" s="137"/>
      <c r="M263" s="137"/>
      <c r="N263" s="65">
        <v>5</v>
      </c>
      <c r="O263" s="59" t="s">
        <v>48</v>
      </c>
      <c r="Q263" s="1" t="b">
        <v>1</v>
      </c>
      <c r="Y263"/>
      <c r="Z263"/>
      <c r="AA263"/>
      <c r="AB263"/>
      <c r="AC263"/>
    </row>
    <row r="264" spans="1:29">
      <c r="B264" s="1"/>
      <c r="C264" s="128"/>
      <c r="D264"/>
      <c r="E264" s="134"/>
      <c r="F264" s="134"/>
      <c r="G264" s="134"/>
      <c r="H264" s="134"/>
      <c r="I264" s="134"/>
      <c r="J264" s="134"/>
      <c r="Q264" s="1"/>
      <c r="Y264"/>
      <c r="Z264"/>
      <c r="AA264"/>
      <c r="AB264"/>
      <c r="AC264"/>
    </row>
    <row r="265" spans="1:29" ht="15" thickBot="1">
      <c r="A265" s="1" t="s">
        <v>199</v>
      </c>
      <c r="B265" s="1" t="s">
        <v>161</v>
      </c>
      <c r="C265" s="60" t="s">
        <v>7</v>
      </c>
      <c r="D265" s="63"/>
      <c r="E265" s="145" t="s">
        <v>201</v>
      </c>
      <c r="F265" s="137"/>
      <c r="G265" s="137"/>
      <c r="H265" s="137"/>
      <c r="I265" s="137"/>
      <c r="J265" s="137"/>
      <c r="K265" s="136"/>
      <c r="L265" s="137"/>
      <c r="M265" s="137"/>
      <c r="N265" s="65">
        <v>5</v>
      </c>
      <c r="O265" s="59" t="s">
        <v>48</v>
      </c>
      <c r="Q265" s="1" t="b">
        <v>1</v>
      </c>
      <c r="Y265"/>
      <c r="Z265"/>
      <c r="AA265"/>
      <c r="AB265"/>
      <c r="AC265"/>
    </row>
    <row r="266" spans="1:29">
      <c r="B266" s="1"/>
      <c r="C266" s="128"/>
      <c r="D266"/>
      <c r="E266" s="134"/>
      <c r="F266" s="134"/>
      <c r="G266" s="134"/>
      <c r="H266" s="134"/>
      <c r="I266" s="134"/>
      <c r="J266" s="134"/>
      <c r="Q266" s="1"/>
      <c r="Y266"/>
      <c r="Z266"/>
      <c r="AA266"/>
      <c r="AB266"/>
      <c r="AC266"/>
    </row>
    <row r="267" spans="1:29" ht="15" thickBot="1">
      <c r="A267" s="1" t="s">
        <v>202</v>
      </c>
      <c r="B267" s="1" t="s">
        <v>159</v>
      </c>
      <c r="C267" s="60" t="s">
        <v>7</v>
      </c>
      <c r="D267" s="63"/>
      <c r="E267" s="146" t="s">
        <v>203</v>
      </c>
      <c r="F267" s="137"/>
      <c r="G267" s="137"/>
      <c r="H267" s="137"/>
      <c r="I267" s="137"/>
      <c r="J267" s="137"/>
      <c r="K267" s="136"/>
      <c r="L267" s="137"/>
      <c r="M267" s="137"/>
      <c r="N267" s="65">
        <v>20</v>
      </c>
      <c r="O267" s="59" t="s">
        <v>48</v>
      </c>
      <c r="Q267" s="1" t="b">
        <v>1</v>
      </c>
      <c r="Y267"/>
      <c r="Z267"/>
      <c r="AA267"/>
      <c r="AB267"/>
      <c r="AC267"/>
    </row>
    <row r="268" spans="1:29">
      <c r="B268" s="1"/>
      <c r="C268" s="128"/>
      <c r="D268"/>
      <c r="E268" s="134"/>
      <c r="F268" s="134"/>
      <c r="G268" s="134"/>
      <c r="H268" s="134"/>
      <c r="I268" s="134"/>
      <c r="J268" s="134"/>
      <c r="Q268" s="1"/>
      <c r="Y268"/>
      <c r="Z268"/>
      <c r="AA268"/>
      <c r="AB268"/>
      <c r="AC268"/>
    </row>
    <row r="269" spans="1:29" ht="15" thickBot="1">
      <c r="A269" s="1" t="s">
        <v>202</v>
      </c>
      <c r="B269" s="1" t="s">
        <v>161</v>
      </c>
      <c r="C269" s="60" t="s">
        <v>7</v>
      </c>
      <c r="D269" s="63"/>
      <c r="E269" s="146" t="s">
        <v>204</v>
      </c>
      <c r="F269" s="137"/>
      <c r="G269" s="137"/>
      <c r="H269" s="137"/>
      <c r="I269" s="137"/>
      <c r="J269" s="137"/>
      <c r="K269" s="136"/>
      <c r="L269" s="137"/>
      <c r="M269" s="137"/>
      <c r="N269" s="65">
        <v>20</v>
      </c>
      <c r="O269" s="59" t="s">
        <v>48</v>
      </c>
      <c r="Q269" s="1" t="b">
        <v>1</v>
      </c>
      <c r="Y269"/>
      <c r="Z269"/>
      <c r="AA269"/>
      <c r="AB269"/>
      <c r="AC269"/>
    </row>
    <row r="270" spans="1:29">
      <c r="B270" s="1"/>
      <c r="C270" s="138"/>
      <c r="D270" s="137"/>
      <c r="F270" s="137"/>
      <c r="G270" s="137"/>
      <c r="H270" s="137"/>
      <c r="I270" s="137"/>
      <c r="J270" s="137"/>
      <c r="K270" s="136"/>
      <c r="L270" s="137"/>
      <c r="M270" s="137"/>
      <c r="Q270" s="1"/>
      <c r="Y270"/>
      <c r="Z270"/>
      <c r="AA270"/>
      <c r="AB270"/>
      <c r="AC270"/>
    </row>
    <row r="271" spans="1:29" ht="21">
      <c r="B271" s="1"/>
      <c r="C271" s="132" t="s">
        <v>123</v>
      </c>
      <c r="D271" s="50"/>
      <c r="E271" s="109"/>
      <c r="F271" s="109"/>
      <c r="Q271" s="1"/>
      <c r="Y271"/>
      <c r="Z271"/>
      <c r="AA271"/>
      <c r="AB271"/>
      <c r="AC271"/>
    </row>
    <row r="272" spans="1:29" ht="15" thickBot="1">
      <c r="A272" s="1" t="s">
        <v>205</v>
      </c>
      <c r="B272" s="1" t="s">
        <v>159</v>
      </c>
      <c r="C272" s="60" t="s">
        <v>7</v>
      </c>
      <c r="D272" s="63"/>
      <c r="E272" s="147" t="s">
        <v>206</v>
      </c>
      <c r="F272" s="109"/>
      <c r="K272" s="148">
        <v>95</v>
      </c>
      <c r="L272" s="59" t="s">
        <v>64</v>
      </c>
      <c r="N272" s="65">
        <v>5</v>
      </c>
      <c r="O272" s="59" t="s">
        <v>48</v>
      </c>
      <c r="P272" s="59"/>
      <c r="Q272" s="1" t="b">
        <v>1</v>
      </c>
      <c r="Y272"/>
      <c r="Z272"/>
      <c r="AA272"/>
      <c r="AB272"/>
      <c r="AC272"/>
    </row>
    <row r="273" spans="1:29">
      <c r="B273" s="1"/>
      <c r="C273" s="149"/>
      <c r="D273" s="150"/>
      <c r="E273" s="150"/>
      <c r="F273" s="150"/>
      <c r="G273" s="150"/>
      <c r="H273" s="150"/>
      <c r="I273" s="150"/>
      <c r="J273" s="150"/>
      <c r="K273" s="151"/>
      <c r="L273" s="150"/>
      <c r="M273" s="150"/>
      <c r="O273" s="59"/>
      <c r="Q273" s="15"/>
      <c r="Y273"/>
      <c r="Z273"/>
      <c r="AA273"/>
      <c r="AB273"/>
      <c r="AC273"/>
    </row>
    <row r="274" spans="1:29" ht="15" thickBot="1">
      <c r="A274" s="1" t="s">
        <v>205</v>
      </c>
      <c r="B274" s="1" t="s">
        <v>161</v>
      </c>
      <c r="C274" s="60" t="s">
        <v>7</v>
      </c>
      <c r="D274" s="63"/>
      <c r="E274" s="147" t="s">
        <v>207</v>
      </c>
      <c r="F274" s="109"/>
      <c r="K274" s="148">
        <v>95</v>
      </c>
      <c r="L274" s="59" t="s">
        <v>64</v>
      </c>
      <c r="N274" s="65">
        <v>5</v>
      </c>
      <c r="O274" s="59" t="s">
        <v>48</v>
      </c>
      <c r="P274" s="59"/>
      <c r="Q274" s="1" t="b">
        <v>1</v>
      </c>
      <c r="Y274"/>
      <c r="Z274"/>
      <c r="AA274"/>
      <c r="AB274"/>
      <c r="AC274"/>
    </row>
    <row r="275" spans="1:29">
      <c r="C275" s="149"/>
      <c r="D275" s="150"/>
      <c r="E275" s="150"/>
      <c r="F275" s="150"/>
      <c r="G275" s="150"/>
      <c r="H275" s="150"/>
      <c r="I275" s="150"/>
      <c r="J275" s="150"/>
      <c r="K275" s="151"/>
      <c r="L275" s="150"/>
      <c r="M275" s="150"/>
      <c r="O275" s="59"/>
      <c r="Q275" s="15"/>
      <c r="Y275"/>
      <c r="Z275"/>
      <c r="AA275"/>
      <c r="AB275"/>
      <c r="AC275"/>
    </row>
    <row r="276" spans="1:29">
      <c r="B276" s="55"/>
      <c r="C276" s="80"/>
      <c r="D276" s="69"/>
      <c r="E276" s="173"/>
      <c r="F276" s="173"/>
      <c r="G276" s="173"/>
      <c r="H276" s="173"/>
      <c r="I276" s="173"/>
      <c r="J276" s="173"/>
      <c r="K276" s="70"/>
      <c r="L276" s="59"/>
      <c r="N276" s="73"/>
      <c r="O276" s="59"/>
      <c r="Q276" s="1"/>
      <c r="Y276"/>
      <c r="Z276"/>
      <c r="AA276"/>
      <c r="AB276"/>
      <c r="AC276"/>
    </row>
    <row r="277" spans="1:29">
      <c r="B277" s="1"/>
      <c r="C277" s="96"/>
      <c r="E277" s="67"/>
      <c r="F277" s="63"/>
      <c r="G277" s="109"/>
      <c r="H277" s="109"/>
      <c r="I277" s="109"/>
      <c r="Q277" s="1"/>
      <c r="Y277"/>
      <c r="Z277"/>
      <c r="AA277"/>
      <c r="AB277"/>
      <c r="AC277"/>
    </row>
    <row r="278" spans="1:29">
      <c r="B278" s="1"/>
      <c r="C278" s="130"/>
      <c r="D278" s="130"/>
      <c r="E278" s="174"/>
      <c r="F278" s="174"/>
      <c r="G278" s="174"/>
      <c r="H278" s="174"/>
      <c r="I278" s="174"/>
      <c r="J278" s="174"/>
      <c r="K278" s="131"/>
      <c r="L278" s="130"/>
      <c r="M278" s="130"/>
      <c r="Q278" s="1"/>
      <c r="Y278"/>
      <c r="Z278"/>
      <c r="AA278"/>
      <c r="AB278"/>
      <c r="AC278"/>
    </row>
    <row r="279" spans="1:29">
      <c r="C279" s="63"/>
      <c r="D279" s="63"/>
      <c r="E279" s="109"/>
      <c r="F279" s="109"/>
      <c r="Q279" s="1"/>
      <c r="Y279"/>
      <c r="Z279"/>
      <c r="AA279"/>
      <c r="AB279"/>
      <c r="AC279"/>
    </row>
    <row r="280" spans="1:29">
      <c r="N280" s="58"/>
      <c r="O280" s="59"/>
      <c r="P280" s="59"/>
      <c r="Q280" s="1"/>
      <c r="Y280"/>
      <c r="Z280"/>
      <c r="AA280"/>
      <c r="AB280"/>
      <c r="AC280"/>
    </row>
    <row r="281" spans="1:29">
      <c r="N281" s="58"/>
      <c r="O281" s="59"/>
      <c r="P281" s="59"/>
      <c r="Q281" s="1"/>
      <c r="Y281"/>
      <c r="Z281"/>
      <c r="AA281"/>
      <c r="AB281"/>
      <c r="AC281"/>
    </row>
    <row r="282" spans="1:29" ht="15" thickBot="1">
      <c r="Y282"/>
      <c r="Z282"/>
      <c r="AA282"/>
      <c r="AB282"/>
      <c r="AC282"/>
    </row>
    <row r="283" spans="1:29" ht="15" thickTop="1">
      <c r="A283" s="11"/>
      <c r="B283" s="117"/>
      <c r="C283" s="117"/>
      <c r="D283" s="117"/>
      <c r="E283" s="117"/>
      <c r="F283" s="118"/>
      <c r="G283" s="118"/>
      <c r="H283" s="118"/>
      <c r="I283" s="118"/>
      <c r="J283" s="118"/>
      <c r="K283" s="117"/>
      <c r="L283" s="118"/>
      <c r="M283" s="118"/>
      <c r="N283" s="119"/>
      <c r="O283" s="118"/>
      <c r="P283" s="118"/>
      <c r="Q283" s="118"/>
      <c r="R283" s="118"/>
      <c r="S283" s="118"/>
      <c r="Y283"/>
      <c r="Z283"/>
      <c r="AA283"/>
      <c r="AB283"/>
      <c r="AC283"/>
    </row>
    <row r="284" spans="1:29" ht="18.600000000000001">
      <c r="G284" s="152" t="s">
        <v>148</v>
      </c>
      <c r="H284" s="152"/>
      <c r="I284" s="152"/>
      <c r="J284" s="152"/>
      <c r="M284" s="122" t="s">
        <v>208</v>
      </c>
      <c r="N284" s="128">
        <f>N272+N267+N263+N259+N255+N251+N247+N241+N233+N227+N221+N215+N208+N200+ExperienceA_MaxScore</f>
        <v>125</v>
      </c>
      <c r="O284" s="87" t="s">
        <v>48</v>
      </c>
      <c r="P284" s="87"/>
      <c r="R284" s="168" t="s">
        <v>150</v>
      </c>
      <c r="Y284"/>
      <c r="Z284"/>
      <c r="AA284"/>
      <c r="AB284"/>
      <c r="AC284"/>
    </row>
    <row r="285" spans="1:29" ht="18.600000000000001">
      <c r="G285" s="120"/>
      <c r="H285" s="120"/>
      <c r="I285" s="120"/>
      <c r="J285" s="120"/>
      <c r="M285" s="125"/>
      <c r="R285" s="168"/>
      <c r="Y285"/>
      <c r="Z285"/>
      <c r="AA285"/>
      <c r="AB285"/>
      <c r="AC285"/>
    </row>
    <row r="286" spans="1:29" ht="18.600000000000001">
      <c r="G286" s="152"/>
      <c r="H286" s="152"/>
      <c r="I286" s="152"/>
      <c r="J286" s="152"/>
      <c r="M286" s="122" t="s">
        <v>209</v>
      </c>
      <c r="N286" s="16">
        <f>N274+N269+N265+N261+N257+N253+N249+N244+N236+N230+N224+N218+N212+N203+N196</f>
        <v>125</v>
      </c>
      <c r="O286" s="87" t="s">
        <v>48</v>
      </c>
      <c r="P286" s="87"/>
      <c r="R286" s="168"/>
      <c r="Y286"/>
      <c r="Z286"/>
      <c r="AA286"/>
      <c r="AB286"/>
      <c r="AC286"/>
    </row>
    <row r="287" spans="1:29">
      <c r="M287" s="125"/>
      <c r="R287" s="168"/>
      <c r="Y287"/>
      <c r="Z287"/>
      <c r="AA287"/>
      <c r="AB287"/>
      <c r="AC287"/>
    </row>
    <row r="288" spans="1:29">
      <c r="R288" s="168"/>
      <c r="Y288"/>
      <c r="Z288"/>
      <c r="AA288"/>
      <c r="AB288"/>
      <c r="AC288"/>
    </row>
    <row r="289" spans="18:29">
      <c r="R289" s="168"/>
      <c r="Y289"/>
      <c r="Z289"/>
      <c r="AA289"/>
      <c r="AB289"/>
      <c r="AC289"/>
    </row>
    <row r="290" spans="18:29">
      <c r="R290" s="168"/>
      <c r="Y290"/>
      <c r="Z290"/>
      <c r="AA290"/>
      <c r="AB290"/>
      <c r="AC290"/>
    </row>
  </sheetData>
  <mergeCells count="39">
    <mergeCell ref="E276:J276"/>
    <mergeCell ref="E278:J278"/>
    <mergeCell ref="R284:R290"/>
    <mergeCell ref="E235:J237"/>
    <mergeCell ref="E240:J242"/>
    <mergeCell ref="E243:J245"/>
    <mergeCell ref="E247:J247"/>
    <mergeCell ref="E249:J249"/>
    <mergeCell ref="E250:J250"/>
    <mergeCell ref="E232:J234"/>
    <mergeCell ref="E195:J197"/>
    <mergeCell ref="E199:J201"/>
    <mergeCell ref="E202:J204"/>
    <mergeCell ref="E206:J209"/>
    <mergeCell ref="E210:J213"/>
    <mergeCell ref="E214:J216"/>
    <mergeCell ref="E217:J219"/>
    <mergeCell ref="E220:J222"/>
    <mergeCell ref="E223:J225"/>
    <mergeCell ref="E226:J228"/>
    <mergeCell ref="E229:J231"/>
    <mergeCell ref="E192:J194"/>
    <mergeCell ref="B47:S47"/>
    <mergeCell ref="C48:P49"/>
    <mergeCell ref="E118:G119"/>
    <mergeCell ref="I118:V119"/>
    <mergeCell ref="E150:J150"/>
    <mergeCell ref="E152:J152"/>
    <mergeCell ref="E154:J154"/>
    <mergeCell ref="E156:J156"/>
    <mergeCell ref="E158:J158"/>
    <mergeCell ref="R176:R182"/>
    <mergeCell ref="B188:S188"/>
    <mergeCell ref="M45:Q45"/>
    <mergeCell ref="N1:S9"/>
    <mergeCell ref="B12:S12"/>
    <mergeCell ref="I19:K19"/>
    <mergeCell ref="M27:R31"/>
    <mergeCell ref="B41:S41"/>
  </mergeCells>
  <conditionalFormatting sqref="K53:K117 N53:N117 K120:K160 N120:N160 K163:K171 N163:N171 K276:K277 N196:N278">
    <cfRule type="expression" dxfId="19" priority="8">
      <formula>$C53="X"</formula>
    </cfRule>
  </conditionalFormatting>
  <conditionalFormatting sqref="K68 K72 K74 K85 K97 K104 K108 K110 K123 K127 K133 K135 K139 K141 K150 K154 K156 K272">
    <cfRule type="expression" dxfId="18" priority="20">
      <formula>AND(NOT(ISTEXT($K68)),$K68&gt;100)</formula>
    </cfRule>
  </conditionalFormatting>
  <conditionalFormatting sqref="K70">
    <cfRule type="expression" dxfId="17" priority="10">
      <formula>AND(NOT(ISTEXT($K70)),$K70&gt;100)</formula>
    </cfRule>
  </conditionalFormatting>
  <conditionalFormatting sqref="K76">
    <cfRule type="expression" dxfId="16" priority="16">
      <formula>AND(NOT(ISTEXT($K76)),$K76&gt;100)</formula>
    </cfRule>
  </conditionalFormatting>
  <conditionalFormatting sqref="K87">
    <cfRule type="expression" dxfId="15" priority="15">
      <formula>AND(NOT(ISTEXT($K87)),$K87&gt;100)</formula>
    </cfRule>
  </conditionalFormatting>
  <conditionalFormatting sqref="K99">
    <cfRule type="expression" dxfId="14" priority="14">
      <formula>AND(NOT(ISTEXT($K99)),$K99&gt;100)</formula>
    </cfRule>
  </conditionalFormatting>
  <conditionalFormatting sqref="K106">
    <cfRule type="expression" dxfId="13" priority="9">
      <formula>AND(NOT(ISTEXT($K106)),$K106&gt;100)</formula>
    </cfRule>
  </conditionalFormatting>
  <conditionalFormatting sqref="K112:K113">
    <cfRule type="expression" dxfId="12" priority="13">
      <formula>AND(NOT(ISTEXT($K112)),$K112&gt;100)</formula>
    </cfRule>
  </conditionalFormatting>
  <conditionalFormatting sqref="K125">
    <cfRule type="expression" dxfId="11" priority="6">
      <formula>AND(NOT(ISTEXT($K125)),$K125&gt;100)</formula>
    </cfRule>
  </conditionalFormatting>
  <conditionalFormatting sqref="K129">
    <cfRule type="expression" dxfId="10" priority="5">
      <formula>AND(NOT(ISTEXT($K129)),$K129&gt;100)</formula>
    </cfRule>
  </conditionalFormatting>
  <conditionalFormatting sqref="K144">
    <cfRule type="expression" dxfId="9" priority="11">
      <formula>AND(NOT(ISTEXT($K144)),$K144&gt;100)</formula>
    </cfRule>
  </conditionalFormatting>
  <conditionalFormatting sqref="K146">
    <cfRule type="expression" dxfId="8" priority="4">
      <formula>AND(NOT(ISTEXT($K146)),$K146&gt;100)</formula>
    </cfRule>
  </conditionalFormatting>
  <conditionalFormatting sqref="K152">
    <cfRule type="expression" dxfId="7" priority="7">
      <formula>AND(NOT(ISTEXT($K152)),$K152&gt;100)</formula>
    </cfRule>
  </conditionalFormatting>
  <conditionalFormatting sqref="K158">
    <cfRule type="expression" dxfId="6" priority="12">
      <formula>AND(NOT(ISTEXT($K158)),$K158&gt;100)</formula>
    </cfRule>
  </conditionalFormatting>
  <conditionalFormatting sqref="N193:N194">
    <cfRule type="expression" dxfId="5" priority="19">
      <formula>$C193="X"</formula>
    </cfRule>
  </conditionalFormatting>
  <conditionalFormatting sqref="K274">
    <cfRule type="expression" dxfId="4" priority="1">
      <formula>AND(NOT(ISTEXT($K274)),$K274&gt;100)</formula>
    </cfRule>
  </conditionalFormatting>
  <conditionalFormatting sqref="K53:O117 K120:O160 K163:O171 K196:O278">
    <cfRule type="expression" dxfId="3" priority="3">
      <formula>$C53&lt;&gt;"X"</formula>
    </cfRule>
  </conditionalFormatting>
  <conditionalFormatting sqref="K193:O194">
    <cfRule type="expression" dxfId="2" priority="18">
      <formula>$C193&lt;&gt;"X"</formula>
    </cfRule>
  </conditionalFormatting>
  <conditionalFormatting sqref="N180">
    <cfRule type="expression" dxfId="1" priority="17">
      <formula>TRUE</formula>
    </cfRule>
  </conditionalFormatting>
  <conditionalFormatting sqref="O176:O185">
    <cfRule type="expression" dxfId="0" priority="2">
      <formula>TRUE</formula>
    </cfRule>
  </conditionalFormatting>
  <dataValidations count="5">
    <dataValidation type="list" allowBlank="1" showDropDown="1" showInputMessage="1" showErrorMessage="1" sqref="C53:D53 C57:D57 C68:D68 C72:D72 C193 C79:D79 C83:D83 C91:D91 C95:D95 C97:D97 C104:D104 C108:D108 C110:D110 C112:D113 C123:D123 C133:D133 C127:D127 C139:D139 C135:D135 G15 G25 G27 G29 G31 G33 G35 G37 G39 C118 C169:D169 C150:D150 C154:D154 C158:D158 C241 C244 C251 C255 C257 C263 C265 C269 C215 C221 C208 C200 C74:D74 C85:D85 C99:D99 C156:D156 C141:D141 C144:D144 C59:D59 C61:D61 C55:D55 C64:D64 C70:D70 C76:D76 C81:D81 C87:D87 C93:D93 C106:D106 C152:D152 C125:D125 C129:D129 C146:D146 C165:D165 C163:D163 C196 C203 C212 C218 C224 C247:C249 C253 C259 C261 C267 C272 C274 C236 C233 C230 C227 C276:D276" xr:uid="{53111427-A345-43EC-8624-035623243A48}">
      <formula1>"X,x"</formula1>
    </dataValidation>
    <dataValidation type="list" allowBlank="1" showInputMessage="1" showErrorMessage="1" sqref="E45" xr:uid="{7A30F3C8-B224-4673-AABB-93707906E726}">
      <formula1>"All,RRH,PSH,TH,TH+RRH"</formula1>
    </dataValidation>
    <dataValidation type="list" allowBlank="1" showInputMessage="1" showErrorMessage="1" sqref="D118:E118" xr:uid="{3E488537-DA62-4321-838F-A8CB0CCD1239}">
      <formula1>RENEWALServe_Options</formula1>
    </dataValidation>
    <dataValidation type="list" allowBlank="1" showInputMessage="1" showErrorMessage="1" sqref="K169 K163 K165 K276" xr:uid="{49D38BCF-9BAF-4D6C-8AA2-BB048310184E}">
      <formula1>"Yes,No"</formula1>
    </dataValidation>
    <dataValidation type="list" allowBlank="1" showInputMessage="1" showErrorMessage="1" sqref="L45:M45" xr:uid="{52608486-24E6-46BD-88BD-6264B77F1680}">
      <formula1>"All,DV,General"</formula1>
    </dataValidation>
  </dataValidations>
  <hyperlinks>
    <hyperlink ref="K9" location="'About the Tool'!A1" display="GO" xr:uid="{305CB8A8-244B-4836-9986-EF14ACAF5BE0}"/>
    <hyperlink ref="K5" location="'About the Tool'!A1" display="GO" xr:uid="{326A47CC-C3DF-40A9-9DFA-8B0486A2219C}"/>
    <hyperlink ref="K7" location="'About the Tool'!A1" display="GO" xr:uid="{5DE8FD49-4E82-47A8-A460-3027252A3E2E}"/>
    <hyperlink ref="M9" location="'About the Tool'!A1" display="GO" xr:uid="{90ABD23D-ED89-46B4-B32F-80EF43413E87}"/>
    <hyperlink ref="M5" location="'About the Tool'!A1" display="GO" xr:uid="{8A3714F3-F1DA-47EC-9166-282E983D006C}"/>
    <hyperlink ref="M7" location="'About the Tool'!A1" display="GO" xr:uid="{6BA01052-969B-42D7-94A0-4184F637140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BB75B40D4DB540BD59A9E0E306919D" ma:contentTypeVersion="19" ma:contentTypeDescription="Create a new document." ma:contentTypeScope="" ma:versionID="ade5562e2bc12c062956efe3d9a09c1a">
  <xsd:schema xmlns:xsd="http://www.w3.org/2001/XMLSchema" xmlns:xs="http://www.w3.org/2001/XMLSchema" xmlns:p="http://schemas.microsoft.com/office/2006/metadata/properties" xmlns:ns2="1e2d6c3b-36f9-4a65-bcb2-f62a88c076dd" xmlns:ns3="b4542554-5fe1-4c69-abdf-289933427d86" targetNamespace="http://schemas.microsoft.com/office/2006/metadata/properties" ma:root="true" ma:fieldsID="5b2256d1545bc81e993f0d253332de8f" ns2:_="" ns3:_="">
    <xsd:import namespace="1e2d6c3b-36f9-4a65-bcb2-f62a88c076dd"/>
    <xsd:import namespace="b4542554-5fe1-4c69-abdf-289933427d8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2d6c3b-36f9-4a65-bcb2-f62a88c076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d2f20ae-586c-4335-b13c-0972b178ba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542554-5fe1-4c69-abdf-289933427d8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f61ad45-f4d0-45ed-a549-d2761a0e5063}" ma:internalName="TaxCatchAll" ma:showField="CatchAllData" ma:web="b4542554-5fe1-4c69-abdf-289933427d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e2d6c3b-36f9-4a65-bcb2-f62a88c076dd">
      <Terms xmlns="http://schemas.microsoft.com/office/infopath/2007/PartnerControls"/>
    </lcf76f155ced4ddcb4097134ff3c332f>
    <TaxCatchAll xmlns="b4542554-5fe1-4c69-abdf-289933427d86" xsi:nil="true"/>
  </documentManagement>
</p:properties>
</file>

<file path=customXml/itemProps1.xml><?xml version="1.0" encoding="utf-8"?>
<ds:datastoreItem xmlns:ds="http://schemas.openxmlformats.org/officeDocument/2006/customXml" ds:itemID="{0B02EA5C-A101-4841-A7BC-D6B7A78157E3}"/>
</file>

<file path=customXml/itemProps2.xml><?xml version="1.0" encoding="utf-8"?>
<ds:datastoreItem xmlns:ds="http://schemas.openxmlformats.org/officeDocument/2006/customXml" ds:itemID="{39057387-A18D-4482-9890-A42B1379EFBC}"/>
</file>

<file path=customXml/itemProps3.xml><?xml version="1.0" encoding="utf-8"?>
<ds:datastoreItem xmlns:ds="http://schemas.openxmlformats.org/officeDocument/2006/customXml" ds:itemID="{D4DD3D5C-6499-4395-847D-23A98276DBE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 Frey</dc:creator>
  <cp:keywords/>
  <dc:description/>
  <cp:lastModifiedBy/>
  <cp:revision/>
  <dcterms:created xsi:type="dcterms:W3CDTF">2025-12-01T02:45:20Z</dcterms:created>
  <dcterms:modified xsi:type="dcterms:W3CDTF">2025-12-02T12:54:18Z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0x01010068BB75B40D4DB540BD59A9E0E306919D</vt:lpwstr>
  </property>
  <property fmtid="{D5CDD505-2E9C-101B-9397-08002B2CF9AE}" pid="3" name="MediaServiceImageTags">
    <vt:lpwstr/>
  </property>
</Properties>
</file>